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doplnění SP\E.1.2\"/>
    </mc:Choice>
  </mc:AlternateContent>
  <bookViews>
    <workbookView xWindow="0" yWindow="0" windowWidth="10215" windowHeight="7245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pol.rozp'!$A$1:$U$130</definedName>
  </definedNames>
  <calcPr calcId="152511"/>
</workbook>
</file>

<file path=xl/calcChain.xml><?xml version="1.0" encoding="utf-8"?>
<calcChain xmlns="http://schemas.openxmlformats.org/spreadsheetml/2006/main">
  <c r="K128" i="5" l="1"/>
  <c r="K127" i="5"/>
  <c r="I128" i="5"/>
  <c r="I127" i="5"/>
  <c r="G127" i="5"/>
  <c r="G128" i="5"/>
  <c r="K97" i="5"/>
  <c r="K98" i="5"/>
  <c r="K99" i="5"/>
  <c r="K100" i="5"/>
  <c r="K101" i="5"/>
  <c r="K102" i="5"/>
  <c r="K103" i="5"/>
  <c r="K104" i="5"/>
  <c r="K105" i="5"/>
  <c r="K106" i="5"/>
  <c r="K107" i="5"/>
  <c r="K108" i="5"/>
  <c r="K109" i="5"/>
  <c r="K110" i="5"/>
  <c r="K111" i="5"/>
  <c r="K112" i="5"/>
  <c r="K113" i="5"/>
  <c r="K114" i="5"/>
  <c r="K115" i="5"/>
  <c r="K116" i="5"/>
  <c r="K117" i="5"/>
  <c r="K118" i="5"/>
  <c r="K119" i="5"/>
  <c r="K120" i="5"/>
  <c r="K121" i="5"/>
  <c r="K122" i="5"/>
  <c r="K123" i="5"/>
  <c r="K96" i="5"/>
  <c r="I97" i="5"/>
  <c r="I98" i="5"/>
  <c r="I99" i="5"/>
  <c r="I100" i="5"/>
  <c r="I101" i="5"/>
  <c r="I102" i="5"/>
  <c r="I103" i="5"/>
  <c r="I104" i="5"/>
  <c r="I105" i="5"/>
  <c r="I106" i="5"/>
  <c r="I107" i="5"/>
  <c r="I108" i="5"/>
  <c r="I109" i="5"/>
  <c r="I110" i="5"/>
  <c r="I111" i="5"/>
  <c r="I112" i="5"/>
  <c r="I113" i="5"/>
  <c r="I114" i="5"/>
  <c r="I115" i="5"/>
  <c r="I116" i="5"/>
  <c r="I117" i="5"/>
  <c r="I118" i="5"/>
  <c r="I119" i="5"/>
  <c r="I120" i="5"/>
  <c r="I121" i="5"/>
  <c r="I122" i="5"/>
  <c r="I123" i="5"/>
  <c r="I96" i="5"/>
  <c r="K86" i="5"/>
  <c r="K87" i="5"/>
  <c r="K88" i="5"/>
  <c r="K89" i="5"/>
  <c r="K90" i="5"/>
  <c r="K91" i="5"/>
  <c r="K85" i="5"/>
  <c r="I86" i="5"/>
  <c r="I87" i="5"/>
  <c r="I88" i="5"/>
  <c r="I89" i="5"/>
  <c r="I90" i="5"/>
  <c r="I91" i="5"/>
  <c r="I92" i="5"/>
  <c r="I85" i="5"/>
  <c r="K75" i="5"/>
  <c r="K76" i="5"/>
  <c r="K77" i="5"/>
  <c r="K78" i="5"/>
  <c r="K79" i="5"/>
  <c r="K80" i="5"/>
  <c r="K81" i="5"/>
  <c r="K74" i="5"/>
  <c r="I75" i="5"/>
  <c r="I76" i="5"/>
  <c r="I77" i="5"/>
  <c r="I78" i="5"/>
  <c r="I79" i="5"/>
  <c r="I80" i="5"/>
  <c r="I81" i="5"/>
  <c r="I74" i="5"/>
  <c r="I63" i="5"/>
  <c r="I64" i="5"/>
  <c r="I65" i="5"/>
  <c r="I66" i="5"/>
  <c r="I67" i="5"/>
  <c r="I68" i="5"/>
  <c r="I69" i="5"/>
  <c r="I70" i="5"/>
  <c r="K63" i="5"/>
  <c r="K64" i="5"/>
  <c r="K65" i="5"/>
  <c r="K66" i="5"/>
  <c r="K67" i="5"/>
  <c r="K68" i="5"/>
  <c r="K69" i="5"/>
  <c r="K70" i="5"/>
  <c r="K62" i="5"/>
  <c r="I62" i="5"/>
  <c r="I55" i="5"/>
  <c r="K56" i="5"/>
  <c r="K57" i="5"/>
  <c r="K58" i="5"/>
  <c r="K55" i="5"/>
  <c r="I45" i="5"/>
  <c r="I46" i="5"/>
  <c r="I47" i="5"/>
  <c r="I48" i="5"/>
  <c r="I49" i="5"/>
  <c r="I50" i="5"/>
  <c r="I51" i="5"/>
  <c r="I44" i="5"/>
  <c r="K45" i="5"/>
  <c r="K46" i="5"/>
  <c r="K47" i="5"/>
  <c r="K48" i="5"/>
  <c r="K49" i="5"/>
  <c r="K50" i="5"/>
  <c r="K51" i="5"/>
  <c r="K44" i="5"/>
  <c r="I35" i="5"/>
  <c r="I36" i="5"/>
  <c r="I37" i="5"/>
  <c r="I38" i="5"/>
  <c r="I39" i="5"/>
  <c r="I40" i="5"/>
  <c r="I34" i="5"/>
  <c r="K35" i="5"/>
  <c r="K36" i="5"/>
  <c r="K37" i="5"/>
  <c r="K38" i="5"/>
  <c r="K39" i="5"/>
  <c r="K40" i="5"/>
  <c r="K34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4" i="5"/>
  <c r="G35" i="5"/>
  <c r="G36" i="5"/>
  <c r="G37" i="5"/>
  <c r="G38" i="5"/>
  <c r="G39" i="5"/>
  <c r="G40" i="5"/>
  <c r="I13" i="5"/>
  <c r="I14" i="5"/>
  <c r="I15" i="5"/>
  <c r="I16" i="5"/>
  <c r="I17" i="5"/>
  <c r="I18" i="5"/>
  <c r="I19" i="5"/>
  <c r="I20" i="5"/>
  <c r="I21" i="5"/>
  <c r="I22" i="5"/>
  <c r="I23" i="5"/>
  <c r="I24" i="5"/>
  <c r="I25" i="5"/>
  <c r="I26" i="5"/>
  <c r="I27" i="5"/>
  <c r="I28" i="5"/>
  <c r="I29" i="5"/>
  <c r="I30" i="5"/>
  <c r="I12" i="5"/>
  <c r="K13" i="5"/>
  <c r="K14" i="5"/>
  <c r="K15" i="5"/>
  <c r="K16" i="5"/>
  <c r="K17" i="5"/>
  <c r="K18" i="5"/>
  <c r="K19" i="5"/>
  <c r="K20" i="5"/>
  <c r="K21" i="5"/>
  <c r="K22" i="5"/>
  <c r="K23" i="5"/>
  <c r="K24" i="5"/>
  <c r="K25" i="5"/>
  <c r="K26" i="5"/>
  <c r="K27" i="5"/>
  <c r="K28" i="5"/>
  <c r="K29" i="5"/>
  <c r="K30" i="5"/>
  <c r="G130" i="5" l="1"/>
  <c r="K83" i="5"/>
  <c r="I94" i="5"/>
  <c r="I130" i="5"/>
  <c r="I125" i="5"/>
  <c r="K125" i="5"/>
  <c r="K12" i="5"/>
  <c r="I83" i="5"/>
  <c r="I53" i="5"/>
  <c r="G81" i="5"/>
  <c r="G74" i="5"/>
  <c r="G75" i="5"/>
  <c r="G76" i="5"/>
  <c r="G77" i="5"/>
  <c r="G78" i="5"/>
  <c r="G79" i="5"/>
  <c r="C83" i="5"/>
  <c r="G122" i="5"/>
  <c r="G121" i="5"/>
  <c r="G120" i="5"/>
  <c r="G70" i="5"/>
  <c r="G69" i="5"/>
  <c r="G68" i="5"/>
  <c r="G67" i="5"/>
  <c r="G66" i="5"/>
  <c r="G65" i="5"/>
  <c r="G64" i="5"/>
  <c r="G63" i="5"/>
  <c r="G62" i="5"/>
  <c r="G58" i="5"/>
  <c r="G57" i="5"/>
  <c r="G56" i="5"/>
  <c r="G47" i="5"/>
  <c r="G46" i="5"/>
  <c r="G99" i="5"/>
  <c r="G100" i="5"/>
  <c r="G101" i="5"/>
  <c r="G102" i="5"/>
  <c r="G103" i="5"/>
  <c r="G104" i="5"/>
  <c r="G105" i="5"/>
  <c r="G106" i="5"/>
  <c r="G107" i="5"/>
  <c r="G108" i="5"/>
  <c r="G98" i="5"/>
  <c r="G109" i="5"/>
  <c r="G97" i="5"/>
  <c r="G110" i="5"/>
  <c r="G111" i="5"/>
  <c r="G112" i="5"/>
  <c r="G96" i="5"/>
  <c r="G113" i="5"/>
  <c r="G114" i="5"/>
  <c r="G115" i="5"/>
  <c r="G116" i="5"/>
  <c r="G117" i="5"/>
  <c r="G118" i="5"/>
  <c r="G119" i="5"/>
  <c r="K92" i="5"/>
  <c r="K94" i="5" s="1"/>
  <c r="G86" i="5"/>
  <c r="G87" i="5"/>
  <c r="G88" i="5"/>
  <c r="G89" i="5"/>
  <c r="G90" i="5"/>
  <c r="G91" i="5"/>
  <c r="G92" i="5"/>
  <c r="I56" i="5"/>
  <c r="I57" i="5"/>
  <c r="I58" i="5"/>
  <c r="K53" i="5" l="1"/>
  <c r="G72" i="5"/>
  <c r="K60" i="5"/>
  <c r="I72" i="5"/>
  <c r="K72" i="5"/>
  <c r="A13" i="5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4" i="5" s="1"/>
  <c r="A35" i="5" s="1"/>
  <c r="A36" i="5" s="1"/>
  <c r="A37" i="5" s="1"/>
  <c r="A38" i="5" s="1"/>
  <c r="A39" i="5" s="1"/>
  <c r="A40" i="5" s="1"/>
  <c r="A44" i="5" s="1"/>
  <c r="A45" i="5" s="1"/>
  <c r="A46" i="5" s="1"/>
  <c r="A47" i="5" s="1"/>
  <c r="A48" i="5" s="1"/>
  <c r="A49" i="5" s="1"/>
  <c r="A50" i="5" s="1"/>
  <c r="A51" i="5" s="1"/>
  <c r="A55" i="5" s="1"/>
  <c r="A56" i="5" s="1"/>
  <c r="A57" i="5" s="1"/>
  <c r="A58" i="5" s="1"/>
  <c r="A62" i="5" s="1"/>
  <c r="A63" i="5" s="1"/>
  <c r="A64" i="5" s="1"/>
  <c r="A65" i="5" s="1"/>
  <c r="A66" i="5" s="1"/>
  <c r="A67" i="5" s="1"/>
  <c r="A68" i="5" s="1"/>
  <c r="A69" i="5" s="1"/>
  <c r="A70" i="5" s="1"/>
  <c r="A74" i="5" l="1"/>
  <c r="A75" i="5" s="1"/>
  <c r="A76" i="5" s="1"/>
  <c r="A77" i="5" s="1"/>
  <c r="A78" i="5" s="1"/>
  <c r="A79" i="5" s="1"/>
  <c r="A80" i="5" s="1"/>
  <c r="A81" i="5" s="1"/>
  <c r="A85" i="5" s="1"/>
  <c r="A86" i="5" s="1"/>
  <c r="A87" i="5" s="1"/>
  <c r="A88" i="5" s="1"/>
  <c r="A89" i="5" s="1"/>
  <c r="A90" i="5" s="1"/>
  <c r="A91" i="5" s="1"/>
  <c r="A92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7" i="5" s="1"/>
  <c r="A128" i="5" s="1"/>
  <c r="G32" i="5"/>
  <c r="C130" i="5"/>
  <c r="C125" i="5"/>
  <c r="G123" i="5"/>
  <c r="G125" i="5" s="1"/>
  <c r="C94" i="5"/>
  <c r="G85" i="5"/>
  <c r="G94" i="5" s="1"/>
  <c r="G80" i="5"/>
  <c r="G83" i="5" s="1"/>
  <c r="C72" i="5"/>
  <c r="C60" i="5"/>
  <c r="C53" i="5"/>
  <c r="C32" i="5"/>
  <c r="C42" i="5"/>
  <c r="K32" i="5"/>
  <c r="I32" i="5"/>
  <c r="K130" i="5" l="1"/>
  <c r="G42" i="5"/>
  <c r="K42" i="5"/>
  <c r="I42" i="5"/>
  <c r="I60" i="5"/>
  <c r="K1" i="5" l="1"/>
  <c r="G45" i="5"/>
  <c r="G48" i="5"/>
  <c r="G49" i="5"/>
  <c r="G44" i="5"/>
  <c r="G50" i="5"/>
  <c r="G51" i="5"/>
  <c r="G55" i="5"/>
  <c r="G60" i="5" s="1"/>
  <c r="G53" i="5" l="1"/>
</calcChain>
</file>

<file path=xl/comments1.xml><?xml version="1.0" encoding="utf-8"?>
<comments xmlns="http://schemas.openxmlformats.org/spreadsheetml/2006/main">
  <authors>
    <author>jiri.zakravsky</author>
  </authors>
  <commentLis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</commentList>
</comments>
</file>

<file path=xl/sharedStrings.xml><?xml version="1.0" encoding="utf-8"?>
<sst xmlns="http://schemas.openxmlformats.org/spreadsheetml/2006/main" count="507" uniqueCount="385">
  <si>
    <t>SŽDC</t>
  </si>
  <si>
    <t>Název stavby :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</si>
  <si>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</si>
  <si>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</si>
  <si>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</si>
  <si>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</si>
  <si>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</si>
  <si>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</si>
  <si>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</si>
  <si>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</si>
  <si>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Položkový rozpočet  SO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</si>
  <si>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</si>
  <si>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</si>
  <si>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</si>
  <si>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</si>
  <si>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</si>
  <si>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</si>
  <si>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</si>
  <si>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</si>
  <si>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</si>
  <si>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</si>
  <si>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</si>
  <si>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</si>
  <si>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</si>
  <si>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</si>
  <si>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</si>
  <si>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</si>
  <si>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</si>
  <si>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</si>
  <si>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S</t>
  </si>
  <si>
    <t>Celkem za 1</t>
  </si>
  <si>
    <t>2</t>
  </si>
  <si>
    <t>Základy</t>
  </si>
  <si>
    <t>Celkem za 2</t>
  </si>
  <si>
    <t>3</t>
  </si>
  <si>
    <t>Celkem za 3</t>
  </si>
  <si>
    <t>Svislé konstrukce</t>
  </si>
  <si>
    <t>4</t>
  </si>
  <si>
    <t>Celkem za 4</t>
  </si>
  <si>
    <t>Vodorovné konstrukce</t>
  </si>
  <si>
    <t>5</t>
  </si>
  <si>
    <t>Celkem za 5</t>
  </si>
  <si>
    <t>Komunikace</t>
  </si>
  <si>
    <t>7</t>
  </si>
  <si>
    <t>Celkem za 7</t>
  </si>
  <si>
    <t>8</t>
  </si>
  <si>
    <t>Celkem za 9</t>
  </si>
  <si>
    <t>9</t>
  </si>
  <si>
    <t>Celkem za 8</t>
  </si>
  <si>
    <t>Konstrukce a práce PSV</t>
  </si>
  <si>
    <t>Trubní vedení</t>
  </si>
  <si>
    <t>Ostatní konstrukce a práce, bourání</t>
  </si>
  <si>
    <t>Poplatky za skládky</t>
  </si>
  <si>
    <t>O990</t>
  </si>
  <si>
    <t>Celkem za O990</t>
  </si>
  <si>
    <t>Cena za objekt [Kč]</t>
  </si>
  <si>
    <t>Odstranění propadu traťové rychlosti ve vybraných úsecích tratě Liberec - Tanvald</t>
  </si>
  <si>
    <t xml:space="preserve">Rozebrání dlažeb komunikací pro pěší z betonových nebo kamenných dlaždic   </t>
  </si>
  <si>
    <t>m2</t>
  </si>
  <si>
    <t xml:space="preserve">Rozebrání dlažeb komunikací pro pěší ze zámkových dlaždic   </t>
  </si>
  <si>
    <t xml:space="preserve">Vytrhání obrub krajníků obrubníků stojatých   </t>
  </si>
  <si>
    <t>m</t>
  </si>
  <si>
    <t xml:space="preserve">Odkopávky a prokopávky nezapažené v hornině tř. 3 objem do 100 m3   </t>
  </si>
  <si>
    <t>m3</t>
  </si>
  <si>
    <t xml:space="preserve">Příplatek za lepivost u odkopávek v hornině tř. 1 až 3   </t>
  </si>
  <si>
    <t xml:space="preserve">Hloubení jam zapažených v hornině tř. 3 objemu do 100 m3   </t>
  </si>
  <si>
    <t xml:space="preserve">Příplatek za lepivost u hloubení jam zapažených v hornině tř. 3   </t>
  </si>
  <si>
    <t xml:space="preserve">Hloubení rýh š do 600 mm v hornině tř. 3 objemu do 100 m3   </t>
  </si>
  <si>
    <t xml:space="preserve">Příplatek za lepivost k hloubení rýh š do 600 mm v hornině tř. 3   </t>
  </si>
  <si>
    <t xml:space="preserve">Vodorovné přemístění do 10000 m výkopku/sypaniny z horniny tř. 1 až 4   </t>
  </si>
  <si>
    <t xml:space="preserve">Příplatek k vodorovnému přemístění výkopku/sypaniny z horniny tř. 1 až 4 ZKD 1000 m přes 10000 m   </t>
  </si>
  <si>
    <t xml:space="preserve">Nakládání výkopku z hornin tř. 1 až 4 do 100 m3   </t>
  </si>
  <si>
    <t xml:space="preserve">Uložení sypaniny do násypů nezhutněných   </t>
  </si>
  <si>
    <t xml:space="preserve">kamenivo drcené hrubé frakce 8-16   </t>
  </si>
  <si>
    <t>t</t>
  </si>
  <si>
    <t xml:space="preserve">Uložení sypaniny na skládky   </t>
  </si>
  <si>
    <t xml:space="preserve">Zásyp jam, šachet rýh nebo kolem objektů sypaninou se zhutněním   </t>
  </si>
  <si>
    <t xml:space="preserve">Obsypání objektů bez prohození sypaniny z hornin tř. 1 až 4 uloženým do 30 m od kraje objektu   </t>
  </si>
  <si>
    <t xml:space="preserve">Svahování násypů   </t>
  </si>
  <si>
    <t xml:space="preserve">Výplň odvodňovacích žeber nebo trativodů kamenivem hrubým drceným frakce 16 až 63 mm   </t>
  </si>
  <si>
    <t xml:space="preserve">Zřízení opláštění žeber nebo trativodů geotextilií v rýze nebo zářezu přes 1:2 š přes 2,5 m   </t>
  </si>
  <si>
    <t xml:space="preserve">geotextilie tkaná (polypropylen) PK-TEX PP 40 215 g/m2   </t>
  </si>
  <si>
    <t xml:space="preserve">Lože pro trativody z betonu prostého   </t>
  </si>
  <si>
    <t xml:space="preserve">Obetonování drenážních trub mezerovitým betonem   </t>
  </si>
  <si>
    <t>21275231R</t>
  </si>
  <si>
    <t xml:space="preserve">Trativod z drenážních trubek plastových tuhých DN 150 mm   </t>
  </si>
  <si>
    <t>21275239R</t>
  </si>
  <si>
    <t xml:space="preserve">Svodné potrubí z drenážních trubek plastových tuhých DN 150 mm   </t>
  </si>
  <si>
    <t xml:space="preserve">Osazování betonových palisád do betonového základu v řadě výšky prvku přes 0,5 do 1 m   </t>
  </si>
  <si>
    <t xml:space="preserve">palisáda přírodní 80 x 12 x 12 cm   </t>
  </si>
  <si>
    <t xml:space="preserve">palisáda přírodní  60 x 12 x 12 cm   </t>
  </si>
  <si>
    <t xml:space="preserve">Zídky atikové, parapetní, schodišťové a zábradelní ze ŽB tř. C 30/37   </t>
  </si>
  <si>
    <t xml:space="preserve">Zřízení bednění zídek atikových, parapetních, schodišťových a zábradelních plnostěnných   </t>
  </si>
  <si>
    <t xml:space="preserve">Odstranění bednění zídek atikových, parapetních, schodišťových a zábradelních plnostěnných   </t>
  </si>
  <si>
    <t xml:space="preserve">Výztuž zídek atikových, parapetních, schodišťových a zábradelních betonářskou ocelí 10 505   </t>
  </si>
  <si>
    <t xml:space="preserve">Výztuž zídek atikových, parapetních, schodišťových a zábradelních svařovanými sítěmi Kari   </t>
  </si>
  <si>
    <t>339921132</t>
  </si>
  <si>
    <t>59228275R</t>
  </si>
  <si>
    <t>59228274R</t>
  </si>
  <si>
    <t>345321616</t>
  </si>
  <si>
    <t>345351101</t>
  </si>
  <si>
    <t>345351102</t>
  </si>
  <si>
    <t>345361821</t>
  </si>
  <si>
    <t>345362021</t>
  </si>
  <si>
    <t>kus</t>
  </si>
  <si>
    <t xml:space="preserve">Osazení ŽB schodišťových stupňů broušených nebo leštěných na desku   </t>
  </si>
  <si>
    <t xml:space="preserve">stupeň schodišťový betonový 2000x350x150   </t>
  </si>
  <si>
    <t xml:space="preserve">Podkladní desky z betonu prostého tř. C 16/20 otevřený výkop   </t>
  </si>
  <si>
    <t xml:space="preserve">Bednění podkladních desek nebo bloků nebo sedlového lože otevřený výkop   </t>
  </si>
  <si>
    <t>434121425</t>
  </si>
  <si>
    <t>59373789R</t>
  </si>
  <si>
    <t>452311141</t>
  </si>
  <si>
    <t>452351101</t>
  </si>
  <si>
    <t xml:space="preserve">Podklad nebo podsyp ze štěrkopísku ŠP tl 50 mm   </t>
  </si>
  <si>
    <t xml:space="preserve">Podklad ze štěrkodrtě ŠD tl 200 mm   </t>
  </si>
  <si>
    <t xml:space="preserve">Kladení zámkové dlažby komunikací pro pěší tl 60 mm skupiny A pl do 50 m2   </t>
  </si>
  <si>
    <t xml:space="preserve">dlažba se zámkem BEST-BEATON 20x16,5x6 cm přírodní   </t>
  </si>
  <si>
    <t xml:space="preserve">dlažba se zámkem BEST-BEATON 20x16,5x6 cm se zdrsněným povrchem   </t>
  </si>
  <si>
    <t xml:space="preserve">dlažba se zámkem BEST-BEATON 20x16,5x6 cm barevná, pro nevidomé   </t>
  </si>
  <si>
    <t xml:space="preserve">Kladení zámkové dlažby pozemních komunikací tl 80 mm skupiny A pl do 50 m2   </t>
  </si>
  <si>
    <t xml:space="preserve">dlažba se zámkem BEST-BEATON 20x16,5x8 cm barevná   </t>
  </si>
  <si>
    <t xml:space="preserve">dlažba se zámkem BEST-BEATON 20x16,5x8 cm přírodní   </t>
  </si>
  <si>
    <t>564211111</t>
  </si>
  <si>
    <t>564861111</t>
  </si>
  <si>
    <t>596211110</t>
  </si>
  <si>
    <t>592453040</t>
  </si>
  <si>
    <t>59245304R</t>
  </si>
  <si>
    <t>59245287R</t>
  </si>
  <si>
    <t>596212210</t>
  </si>
  <si>
    <t>592452830</t>
  </si>
  <si>
    <t>592453000</t>
  </si>
  <si>
    <t xml:space="preserve">Kanalizační potrubí z tvrdého PVC-systém KG tuhost třídy SN4 DN100   </t>
  </si>
  <si>
    <t xml:space="preserve">Úprava stávající betonové šachty a lapače střešních splavenin s dodávkou potřebného materiálu   </t>
  </si>
  <si>
    <t xml:space="preserve">Zřízení šachet kanalizačních z betonových dílců na potrubí DN do 200 dno beton tř. C 25/30   </t>
  </si>
  <si>
    <t xml:space="preserve">dno betonové šachtové K SU-M 1000 x 500, 100 x 65 x 15 cm, TBS 027-19   </t>
  </si>
  <si>
    <t xml:space="preserve">dílec betonový pro vstupní šachty SH-M PS+K 100/62,5x67x12 cm   </t>
  </si>
  <si>
    <t xml:space="preserve">Zřízení trativodní šachty PE-DN400 vč. nástavné trubky a plast. poklopu s aretací   </t>
  </si>
  <si>
    <t xml:space="preserve">Osazení poklopů litinových nebo ocelových včetně rámů hmotnosti nad 50 do 100 kg   </t>
  </si>
  <si>
    <t xml:space="preserve">poklop šachtový D1 /betonová výplň+ litina/ D 400 - BEGU, s odvětráním   </t>
  </si>
  <si>
    <t>871265211</t>
  </si>
  <si>
    <t>89421111R</t>
  </si>
  <si>
    <t>894411111</t>
  </si>
  <si>
    <t>592240640</t>
  </si>
  <si>
    <t>592240560</t>
  </si>
  <si>
    <t>89481116R</t>
  </si>
  <si>
    <t>899102111</t>
  </si>
  <si>
    <t>592246610</t>
  </si>
  <si>
    <t xml:space="preserve">Zřízení zábradlí ocelového zabetonovaného vč. povrchových úprav   </t>
  </si>
  <si>
    <t xml:space="preserve">Zřízení zábradlí ocelového přichyceného vruty do betonového podkladu vč. povrchových úprav   </t>
  </si>
  <si>
    <t xml:space="preserve">Montáž svislé dopravní značky do velikosti 1 m2 objímkami na sloupek nebo konzolu   </t>
  </si>
  <si>
    <t xml:space="preserve">Tabule - průchod pro pěší zakázán   </t>
  </si>
  <si>
    <t xml:space="preserve">Tabule - označení směru   </t>
  </si>
  <si>
    <t xml:space="preserve">Tabule - východ   </t>
  </si>
  <si>
    <t xml:space="preserve">Montáž svislé dopravní značky do velikosti 2 m2 objímkami na sloupek nebo konzolu   </t>
  </si>
  <si>
    <t xml:space="preserve">Tabule - název zastávky   </t>
  </si>
  <si>
    <t xml:space="preserve">Přesun reklamní vitríny a odpad. koše do nové polohy vč. základů   </t>
  </si>
  <si>
    <t xml:space="preserve">Montáž sloupku dopravních značek délky do 3,5 m s betonovým základem   </t>
  </si>
  <si>
    <t xml:space="preserve">Montáž sloupku dopravních značek délky do 3,5 m s chemickým kotvením   </t>
  </si>
  <si>
    <t xml:space="preserve">sloupek Zn 60 - 350   </t>
  </si>
  <si>
    <t xml:space="preserve">Varovný pás š.150mm, žlutý nátěr (RAL 6200)   </t>
  </si>
  <si>
    <t xml:space="preserve">Varovný pás š.100mm, žlutý nátěr (RAL 6200)   </t>
  </si>
  <si>
    <t xml:space="preserve">Osazení chodníkového obrubníku betonového stojatého s boční opěrou do lože z betonu prostého   </t>
  </si>
  <si>
    <t xml:space="preserve">obrubník BEST-LINEA I 50x8x25 cm přírodní   </t>
  </si>
  <si>
    <t xml:space="preserve">Odvodnění plastovými žlaby pro zatížení D400 s roštem litinovým vč. vpusti a dobetonování   </t>
  </si>
  <si>
    <t xml:space="preserve">Zřízení dilatace opěrných zdí   </t>
  </si>
  <si>
    <t xml:space="preserve">Odbourání stávajícího betonového schodišťového stupně vč. začíštění stěny lepící maltou   </t>
  </si>
  <si>
    <t xml:space="preserve">Bourání betonových palisád osazovaných v řadě   </t>
  </si>
  <si>
    <t xml:space="preserve">Vybourání kovových madel a zábradlí   </t>
  </si>
  <si>
    <t xml:space="preserve">Mimoúrovňové nástupiště L bez konzolových desak vnější (bez obrubníků)   </t>
  </si>
  <si>
    <t xml:space="preserve">Varovný pás šířky 40 cm z dlaždic betonových do cementové malty   </t>
  </si>
  <si>
    <t>91111111R</t>
  </si>
  <si>
    <t>91112111R</t>
  </si>
  <si>
    <t>914111111</t>
  </si>
  <si>
    <t>40444204R</t>
  </si>
  <si>
    <t>40444287R</t>
  </si>
  <si>
    <t>40444248R</t>
  </si>
  <si>
    <t>914111121</t>
  </si>
  <si>
    <t>40444272R</t>
  </si>
  <si>
    <t>91421111R</t>
  </si>
  <si>
    <t>914511111</t>
  </si>
  <si>
    <t>91451111R</t>
  </si>
  <si>
    <t>404452250</t>
  </si>
  <si>
    <t>91532111R</t>
  </si>
  <si>
    <t>91532119R</t>
  </si>
  <si>
    <t>916231213</t>
  </si>
  <si>
    <t>592175090</t>
  </si>
  <si>
    <t>93593141R</t>
  </si>
  <si>
    <t>95324159R</t>
  </si>
  <si>
    <t>96304281R</t>
  </si>
  <si>
    <t>966051111</t>
  </si>
  <si>
    <t>976071111</t>
  </si>
  <si>
    <t>923924321</t>
  </si>
  <si>
    <t>92392432R</t>
  </si>
  <si>
    <t>923929111</t>
  </si>
  <si>
    <t>soub</t>
  </si>
  <si>
    <t xml:space="preserve">Vodorovná doprava suti z kusových materiálů do 1 km   </t>
  </si>
  <si>
    <t xml:space="preserve">Příplatek ZKD 1 km u vodorovné dopravy suti z kusových materiálů   </t>
  </si>
  <si>
    <t xml:space="preserve">Nakládání suti na dopravní prostředky pro vodorovnou dopravu   </t>
  </si>
  <si>
    <t xml:space="preserve">Poplatek za uložení betonového odpadu na skládce (skládkovné)   </t>
  </si>
  <si>
    <t xml:space="preserve">Poplatek za uložení odpadu z kameniva na skládce (skládkovné)   </t>
  </si>
  <si>
    <t>997221561</t>
  </si>
  <si>
    <t>997221569</t>
  </si>
  <si>
    <t>997221611</t>
  </si>
  <si>
    <t>997221815</t>
  </si>
  <si>
    <t>997221855</t>
  </si>
  <si>
    <t xml:space="preserve">Přesun hmot pro železniční spodek drah kolejových o sklonu 0,8 %   </t>
  </si>
  <si>
    <t>998241011</t>
  </si>
  <si>
    <t xml:space="preserve">Provedení izolace proti zemní vlhkosti svislé za studena lakem asfaltovým   </t>
  </si>
  <si>
    <t xml:space="preserve">lak asfaltový ALP/9 bal 9 kg   </t>
  </si>
  <si>
    <t xml:space="preserve">Provedení izolace proti zemní vlhkosti svislé za studena 2x nátěr tekutou elastickou hydroizolací   </t>
  </si>
  <si>
    <t xml:space="preserve">GUMOASFALT SA 12/ 10 kg   </t>
  </si>
  <si>
    <t xml:space="preserve">Izolace fóliemi nopovými pro sanaci vlhkých stěn nebo soklů zatížitelnost 70 kN/m2   </t>
  </si>
  <si>
    <t xml:space="preserve">Ukončovací profil  pro nopové fólie Delta Terraxx   </t>
  </si>
  <si>
    <t xml:space="preserve">Příplatek k izolacím proti zemní vlhkosti za plochu do 10 m2 natěradly za studena nebo za horka   </t>
  </si>
  <si>
    <t xml:space="preserve">Přesun hmot tonážní pro izolace proti vodě, vlhkosti a plynům v objektech výšky do 6 m   </t>
  </si>
  <si>
    <t>711112002</t>
  </si>
  <si>
    <t>111631500</t>
  </si>
  <si>
    <t>711112051</t>
  </si>
  <si>
    <t>111633460</t>
  </si>
  <si>
    <t>711161511</t>
  </si>
  <si>
    <t>711161572</t>
  </si>
  <si>
    <t>711199095</t>
  </si>
  <si>
    <t>998711101</t>
  </si>
  <si>
    <t>Zast. Smržovka dolní nádraží, nástupiště</t>
  </si>
  <si>
    <t>SO 20-12-01</t>
  </si>
  <si>
    <t>07/2014</t>
  </si>
  <si>
    <t>Mimoúrovňové nástupiště L bez konzolových desak vnější</t>
  </si>
  <si>
    <t xml:space="preserve">"dle TZ" 25   </t>
  </si>
  <si>
    <t xml:space="preserve">"rozebrání stávající plochy se zpětným využitím dle TZ" 50   </t>
  </si>
  <si>
    <t xml:space="preserve">7+0,9+15,5+6   </t>
  </si>
  <si>
    <t xml:space="preserve">1,5*1,5*1   </t>
  </si>
  <si>
    <t xml:space="preserve">260*0,05   </t>
  </si>
  <si>
    <t xml:space="preserve">"zásyp nástupiště z výzisku z KL" (2,5*45,25+2,3*2,5+1,5*32,25)-((0,39671/2)*80)   </t>
  </si>
  <si>
    <t xml:space="preserve">0,85*0,6*48   </t>
  </si>
  <si>
    <t xml:space="preserve">3*57   </t>
  </si>
  <si>
    <t xml:space="preserve">57*0,6*0,05   </t>
  </si>
  <si>
    <t xml:space="preserve">"dle TZ" 48   </t>
  </si>
  <si>
    <t xml:space="preserve">9   </t>
  </si>
  <si>
    <t xml:space="preserve">3,1+5,4   </t>
  </si>
  <si>
    <t xml:space="preserve">5,4/0,12   </t>
  </si>
  <si>
    <t xml:space="preserve">3,12/0,12   </t>
  </si>
  <si>
    <t xml:space="preserve">(4,41+4,8+11)*0,3+30,5*1,5*0,3   </t>
  </si>
  <si>
    <t xml:space="preserve">3*2   </t>
  </si>
  <si>
    <t xml:space="preserve">0,25*2   </t>
  </si>
  <si>
    <t xml:space="preserve">0,211*2+0,262*2+0,122*2*2+0,145*2   </t>
  </si>
  <si>
    <t xml:space="preserve">"rýhy pro železobetonové zídky" (2,58+2,8+8,86+30,5)*0,3   </t>
  </si>
  <si>
    <t xml:space="preserve">"pojezdová plocha" 28,975   </t>
  </si>
  <si>
    <t xml:space="preserve">"zdrsněný hmatový pás před prvním schodem nástupiště" 0,68   </t>
  </si>
  <si>
    <t xml:space="preserve">"sig. pás pro navedení cestujících do prostoru příst. chod." 0,8*1,8   </t>
  </si>
  <si>
    <t xml:space="preserve">"pojezdová plocha" 17,5   </t>
  </si>
  <si>
    <t xml:space="preserve">"pojezdová plocha" 28,975-17,5   </t>
  </si>
  <si>
    <t xml:space="preserve">"dle TZ" 1,5   </t>
  </si>
  <si>
    <t xml:space="preserve">"šachta ŠP8" 1   </t>
  </si>
  <si>
    <t xml:space="preserve">"šachta ŠV7" 1   </t>
  </si>
  <si>
    <t xml:space="preserve">45,36+9,9+1,565+1,565   </t>
  </si>
  <si>
    <t xml:space="preserve">30,56+8,96+1,85+1,77   </t>
  </si>
  <si>
    <t xml:space="preserve">"název stanice" 2   </t>
  </si>
  <si>
    <t xml:space="preserve">"v celé délce varovného pásu nástupiště" 80   </t>
  </si>
  <si>
    <t xml:space="preserve">"bezp. pruh nástupního a výstuzpního schoď. stupně" 2*2   </t>
  </si>
  <si>
    <t xml:space="preserve">11+4,5+6+4,5   </t>
  </si>
  <si>
    <t xml:space="preserve">26/0,5   </t>
  </si>
  <si>
    <t xml:space="preserve">"dle TZ" 12+0,5   </t>
  </si>
  <si>
    <t xml:space="preserve">0,12*0,8*6   </t>
  </si>
  <si>
    <t xml:space="preserve">"dle TZ" 45,5   </t>
  </si>
  <si>
    <t xml:space="preserve">"dle TZ" 80-45,5   </t>
  </si>
  <si>
    <t xml:space="preserve">"v celé délce nástupiště" 80   </t>
  </si>
  <si>
    <t xml:space="preserve">4,41+4,8+11+45,75   </t>
  </si>
  <si>
    <t xml:space="preserve">(4,41+4,8+11+45,75)*0,4/1000   </t>
  </si>
  <si>
    <t xml:space="preserve">(4,41+4,8+11+45,75)*0,75/1000*2   </t>
  </si>
  <si>
    <t xml:space="preserve">5,2*0,4   </t>
  </si>
  <si>
    <t xml:space="preserve">(4,41+4,8)*3   </t>
  </si>
  <si>
    <t xml:space="preserve">12*0,6*0,3   </t>
  </si>
  <si>
    <t xml:space="preserve">(64,8+194,4+713)/1000   </t>
  </si>
  <si>
    <t>58344169R</t>
  </si>
  <si>
    <t>štěrkodrť frakce 0-32 z recyklovaného materiálu</t>
  </si>
  <si>
    <t>CÚ 2013</t>
  </si>
  <si>
    <t>typ řádku</t>
  </si>
  <si>
    <t>kód datové základny</t>
  </si>
  <si>
    <t>Technická specifikace</t>
  </si>
  <si>
    <t>Výkaz výměr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</si>
  <si>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</si>
  <si>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</si>
  <si>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Vytrhání obrub s vybouráním lože, s přemístěním hmot na skládku na vzdálenost do 3 m nebo s naložením na dopravní prostředek z krajníků nebo obrubníků stojatých</t>
  </si>
  <si>
    <t>"odtěžení zeminy pro nové pochozí a pojezdové plochy" (25,458+28,975)*0,260
"odtěžení zeminy pro přístupový chodník" 0,728*2,5
"odtěžení zeminy pro chodník k dráž. objektu" 0,23*11</t>
  </si>
  <si>
    <t>Odkopávky a prokopávky nezapažené s přehozením výkopku na vzdálenost do 3 m nebo s naložením na dopravní prostředek v hornině tř. 3 do 100 m3</t>
  </si>
  <si>
    <t>Odkopávky a prokopávky nezapažené s přehozením výkopku na vzdálenost do 3 m nebo s naložením na dopravní prostředek v hornině tř. 3 Příplatek k cenám za lepivost horniny tř. 3</t>
  </si>
  <si>
    <t>Hloubení zapažených jam a zářezů s urovnáním dna do předepsaného profilu a spádu v hornině tř. 3 do 100 m3</t>
  </si>
  <si>
    <t>Hloubení zapažených jam a zářezů s urovnáním dna do předepsaného profilu a spádu Příplatek k cenám za lepivost horniny tř. 3</t>
  </si>
  <si>
    <t>"rýha pro žlab" 0,3*0,5*14
"rýha pro trativod" 0,6*0,9*57
"rýhy pro železobetonové zídky" (2,58+2,8+8,86+32,5)*0,3*1</t>
  </si>
  <si>
    <t>Hloubení zapažených i nezapažených rýh šířky do 600 mm s urovnáním dna do předepsaného profilu a spádu v hornině tř. 3 do 100 m3</t>
  </si>
  <si>
    <t>"rýha pro žlab" 0,3*0,5*14
"rýha pro odvodnění" 0,6*0,9*57
"rýhy pro železobetonové zídky" (2,58+2,8+8,86+32,5)*0,3*1</t>
  </si>
  <si>
    <t>Hloubení zapažených i nezapažených rýh šířky do 600 mm s urovnáním dna do předepsaného profilu a spádu v hornině tř. 3 Příplatek k cenám za lepivost horniny tř. 3</t>
  </si>
  <si>
    <t>"rýha pro žlab" 0,3*0,5*14
"jáma pro šachtu"1,5*1,5*1
"rýha pro odvodnění" 0,6*0,9*57
"odtěžení zeminy pro nové pochozí a pojezdové plochy" (25,458+28,975)*0,260
"odtěžení zeminy pro přístupový chodník" 0,728*2,5
"odtěžení zeminy pro chodník k dráž. objektu" 0,23*11
"rýhy pro železobetonové zídky" (2,58+2,8+8,86+32,5)*0,3*1</t>
  </si>
  <si>
    <t>Vodorovné přemístění výkopku nebo sypaniny po suchu na obvyklém dopravním prostředku, bez naložení výkopku, avšak se složením bez rozhrnutí z horniny tř. 1 až 4 na vzdálenost přes 9 000 do 10 000 m</t>
  </si>
  <si>
    <t>"rýha pro žlab" 0,3*0,5*14*20
"jáma pro šachtu"1,5*1,5*1*20
"rýha pro odvodnění" 0,6*0,9*57*20
"odtěžení zeminy pro nové pochozí a pojezdové plochy" (25,458+28,975)*0,260*20
"odtěžení zeminy pro přístupový chodník" 0,728*2,5*20
"odtěžení zeminy pro chodník k dráž. objektu" 0,23*11*20
"rýhy pro železobetonové zídky" (2,58+2,8+8,86+32,5)*0,3*1*20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</si>
  <si>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</si>
  <si>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Nakládání, skládání a překládání neulehlého výkopku nebo sypaniny nakládání, množství do 100 m3, z hornin tř. 1 až 4</t>
  </si>
  <si>
    <t>Uložení sypaniny do násypů s rozprostřením sypaniny ve vrstvách a s hrubým urovnáním nezhutněných z jakýchkoliv hornin</t>
  </si>
  <si>
    <t>kamenivo přírodní drcené hutné pro stavební účely PDK (drobné, hrubé a štěrkodrť) kamenivo drcené hrubé d&gt;=2 a D&lt;=45 mm (ČSN EN 13043 ) d&gt;=2 a D&gt;=4 mm (ČSN EN 12620, ČSN EN 13139 ) d&gt;=1 a D&gt;=2 mm (ČSN EN 13242) frakce   8-16   Luleč</t>
  </si>
  <si>
    <t>Uložení sypaniny na skládky</t>
  </si>
  <si>
    <t xml:space="preserve">"svodné potrubí" 0,7*0,6*9 
"šachta" 1,5*1 </t>
  </si>
  <si>
    <t>Zásyp sypaninou z jakékoliv horniny s uložením výkopku ve vrstvách se zhutněním jam, šachet, rýh nebo kolem objektů v těchto vykopávkách</t>
  </si>
  <si>
    <t>Obsypání objektů sypaninou z vhodných hornin 1 až 4 nebo materiálem uloženým ve vzdálenosti do 30 m od vnějšího kraje objektu pro jakoukoliv míru zhutnění bez prohození sypaniny</t>
  </si>
  <si>
    <t>Svahování trvalých svahů do projektovaných profilů s potřebným přemístěním výkopku při svahování násypů v jakékoliv hornině</t>
  </si>
  <si>
    <t>Výplň kamenivem do rýh odvodňovacích žeber nebo trativodů bez zhutnění, s úpravou povrchu výplně kamenivem hrubým drceným frakce 16 až 63 mm</t>
  </si>
  <si>
    <t>Zřízení opláštění výplně z geotextilie odvodňovacích žeber nebo trativodů v rýze nebo zářezu se stěnami svislými nebo šikmými o sklonu přes 1:2 při rozvinuté šířce opláštění přes 2,5 m</t>
  </si>
  <si>
    <t>geotextilie geotextilie tkané PK-TEX PP (polypropylen) vyztužování, separace a filtrace PK-TEX PP  40   200 g/m2</t>
  </si>
  <si>
    <t>Lože pro trativody z betonu prostého</t>
  </si>
  <si>
    <t>Obetonování drenážních trub mezerovitým betonem</t>
  </si>
  <si>
    <t>Osazování palisád betonových v řadě se zabetonováním výšky palisády přes 500 do 1000 mm</t>
  </si>
  <si>
    <t>Zídky atikové, poprsní, schodišťové a zábradelní z betonu železového bez výztuže tř. C 30/37</t>
  </si>
  <si>
    <t>"ukončovací zídka nástupiště - km 24,410" 1,768*2+0,2133+0,1992
"ukončovací zídka nástupiště - km 24,490" 1,913*2+0,2133+0,1977
"opěrná zídka přístupového chodníku" 20,723*2+0,45
"opěrná zídka nástupiště" 0,5*32,5*2+0,45*2</t>
  </si>
  <si>
    <t>Bednění atikových, poprsních, schodišťových, zábradelních zídek rovných i půdorysně zalomených, vodorovných nebo stoupajících plnostěnných zřízení</t>
  </si>
  <si>
    <t>Bednění atikových, poprsních, schodišťových, zábradelních zídek rovných i půdorysně zalomených, vodorovných nebo stoupajících plnostěnných odstranění</t>
  </si>
  <si>
    <t>"viz. výkresy tvarů a výztuží"
(9,1+31,1+168)/1000</t>
  </si>
  <si>
    <t>Výztuž atikových, poprsních, schodišťových, zábradelních zídek a madel z betonářské oceli 10 505 (R) nebo BSt 500</t>
  </si>
  <si>
    <t>Výztuž atikových, poprsních, schodišťových, zábradelních zídek a madel ze svařovaných sítí z drátů typu KARI</t>
  </si>
  <si>
    <t>Osazování schodišťových stupňů železobetonových s vyspárováním styčných spár, s provizorním dřevěným zábradlím a dočasným zakrytím stupnic prkny na desku, stupňů broušených nebo leštěných</t>
  </si>
  <si>
    <t>Podkladní a zajišťovací konstrukce z betonu prostého v otevřeném výkopu desky pod potrubí, stoky a drobné objekty z betonu tř. C 16/20</t>
  </si>
  <si>
    <t>Bednění podkladních a zajišťovacích konstrukcí v otevřeném výkopu desek nebo sedlových loží pod potrubí, stoky a drobné objekty</t>
  </si>
  <si>
    <t>Podklad nebo podsyp ze štěrkopísku ŠP s rozprostřením, vlhčením a zhutněním, po zhutnění tl. 50 mm</t>
  </si>
  <si>
    <t>"pojezdová plocha" 28,975
"stávající přístupová rampa" 10
"přístupový chodník-nový mat." 22,9-0,64
"nástupiště-nový mat." 180,15-0,68-0,8-32
"chodník k drážnímu objektu-nový mat." 22,312
"pochozí plocha-výzisk" 25,458-1,087
"zdrsněný hmatový pás před prvním schodem nástupiště" 0,68
"sig. pás pro navedení cestujících do prostoru příst. chod." 0,8*1,8</t>
  </si>
  <si>
    <t>Podklad ze štěrkodrti ŠD s rozprostřením a zhutněním, po zhutnění tl. 200 mm</t>
  </si>
  <si>
    <t>"stávající přístupová rampa" 10
"přístupový chodník-nový mat." 22,9-0,64
"nástupiště-nový mat." 180,15-0,68-0,8-32
"chodník k drážnímu objektu-nový mat." 22,312
"pochozí plocha-výzisk" 25,458-1,087
"zdrsněný hmatový pás před prvním schodem nástupiště" 0,68 
"sig. pás pro navedení cestujících do prostoru příst. chod." 0,8*1,8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</si>
  <si>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</si>
  <si>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"stávající přístupová rampa-nový mat." 10
"přístupový chodník-nový mat." 22,9-0,64
"nástupiště-nový mat." 180,15-0,68-0,8-32
"chodník k drážnímu objektu-nový mat." 22,312</t>
  </si>
  <si>
    <t>dlaždice betonové dlažba zámková (ČSN EN 1338) dlažba vibrolisovaná BEST standardní povrch (uzavřený hladký povrch) provedení: přírodní se zámkem BEATON                 20 x 16,5 x 6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</si>
  <si>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do 50 m2</t>
  </si>
  <si>
    <t>dlaždice betonové dlažba zámková (ČSN EN 1338) dlažba vibrolisovaná BEST standardní povrch (uzavřený hladký povrch) provedení: červená,hnědá,okrová,antracit se zámkem BEATON              20 x 16,5 x 8</t>
  </si>
  <si>
    <t>dlaždice betonové dlažba zámková (ČSN EN 1338) dlažba vibrolisovaná BEST standardní povrch (uzavřený hladký povrch) provedení: přírodní se zámkem BEATON                20 x 16,5 x 8</t>
  </si>
  <si>
    <t>Provedení izolace proti zemní vlhkosti natěradly a tmely za studena na ploše svislé S nátěrem lakem asfaltovým</t>
  </si>
  <si>
    <t>Provedení izolace proti zemní vlhkosti natěradly a tmely za studena na ploše svislé S dvojnásobným nátěrem tekutou elastickou hydroizolací</t>
  </si>
  <si>
    <t>výrobky asfaltové izolační a zálivkové hmoty asfalty oxidované stavebně-izolační k penetraci suchých a očištěných podkladů pod asfaltové izolační krytiny a izolace ALP/9 bal 9 kg
Spotřeba 0,3-0,4kg/m2 dle povrchu, ředidlo technický benzín</t>
  </si>
  <si>
    <t>Spotřeba: 0,75 kg/m2</t>
  </si>
  <si>
    <t>Izolace nopovými foliemi systém DELTA na ploše svislé sanace vlhkých stěn nebo soklů, zatížitelnost 70 kN/m2 (PT)</t>
  </si>
  <si>
    <t>Izolace nopovými foliemi systém DELTA ukončení izolace zakončovací profil (TERRAXX)</t>
  </si>
  <si>
    <t>Příplatek k cenám provedení izolace proti zemní vlhkosti za plochu do 10 m2 natěradly za studena nebo za horka</t>
  </si>
  <si>
    <t>Přesun hmot pro izolace proti vodě, vlhkosti a plynům stanovený z hmotnosti přesunovaného materiálu vodorovná dopravní vzdálenost do 50 m v objektech výšky do 6 m</t>
  </si>
  <si>
    <t>Kanalizační potrubí z tvrdého PVC systém KG v otevřeném výkopu ve sklonu do 20 %, tuhost třídy SN 4 DN 100</t>
  </si>
  <si>
    <t>Zřízení šachet kanalizačních z betonových dílců výšky vstupu do 1,50 m s obložením dna betonem tř. C 25/30, na potrubí DN do 200</t>
  </si>
  <si>
    <t>prefabrikáty pro vstupní šachty a drenážní šachtice (betonové a železobetonové) dílce pro kanalizační šachty šachtová dna U SU-M K SU-M 1000 x 500, 100 x 65 x 15 cm, TBS 027-19</t>
  </si>
  <si>
    <t>prefabrikáty pro vstupní šachty a drenážní šachtice (betonové a železobetonové) sestava t=12 cm dílce pro kanalizační vodotěsné šachty kónusy SH-M PS+K        100/62,5 x 67 x 12</t>
  </si>
  <si>
    <t>Osazení poklopů litinových a ocelových včetně rámů hmotnosti jednotlivě přes 50 do 100 kg</t>
  </si>
  <si>
    <t>prefabrikáty pro vstupní šachty a drenážní šachtice (betonové a železobetonové) poklopy šachtové poklop šachtový D1  /betonová výplň+ litina/ D 400 - BEGU, s odvětráním</t>
  </si>
  <si>
    <t>"označení směrů" 2
"průchod pro pěší zakázán" 2
"východ" 2</t>
  </si>
  <si>
    <t>Montáž svislé dopravní značky základní velikosti do 1 m2 objímkami na sloupky nebo konzoly</t>
  </si>
  <si>
    <t>Montáž svislé dopravní značky základní velikosti do 2 m2 objímkami na sloupky nebo konzoly</t>
  </si>
  <si>
    <t>Montáž sloupku dopravních značek délky do 3,5 m do betonového základu</t>
  </si>
  <si>
    <t>"označení směrů" 2*2
"průchod pro pěší zakázán" 2
"východ" 1
"název zastávky" 2*2</t>
  </si>
  <si>
    <t>"zákaz vstupu" 2
"východ" 1</t>
  </si>
  <si>
    <t>výrobky a tabule orientační pro návěstí a zabezpečovací zařízení silniční značky dopravní svislé sloupky Zn 60 - 350</t>
  </si>
  <si>
    <t>"označení směrů" 2*2
"zákaz vstupu" 2
"průchod pro pěší zakázán" 2
"východ" 2
"název zastávky" 2*2</t>
  </si>
  <si>
    <t>Osazení chodníkového obrubníku betonového se zřízením lože, s vyplněním a zatřením spár cementovou maltou stojatého s boční opěrou z betonu prostého tř. C 12/15, do lože z betonu prostého téže značky</t>
  </si>
  <si>
    <t>obrubníky betonové a železobetonové obrubníky BEST provedení: přírodní  (d x š x v) vnější poloměr r=200, d. vnějšího oblouku 78 LINEA I       50 x 8 x 25</t>
  </si>
  <si>
    <t>Osazení smykových trnů do dilatačních spár pro vysoká zatížení z nerezové oceli s pouzdrem z nerezové oceli, typu SLD 150</t>
  </si>
  <si>
    <t>Bourání schodišťových stupňů betonových zhotovených na místě</t>
  </si>
  <si>
    <t>Bourání palisád betonových osazených v řadě</t>
  </si>
  <si>
    <t>Vybourání kovových madel, zábradlí, dvířek, zděří, kotevních želez madel a zábradlí</t>
  </si>
  <si>
    <t>Hrázky, nástupištní zídky,  nástupiště mimoúrovňové nástupiště typu L bez konzolových desek (vzorový list železničního spodku ČD Ž 8.42-N) vnější</t>
  </si>
  <si>
    <t>Hrázky, nástupištní zídky,  nástupiště mimoúrovňové nástupiště varovný pás š. 40 cm (vzorový list železničního spodku ČD Ž 8.7) z betonových dlaždic</t>
  </si>
  <si>
    <t>"palisáda" 1,498
"betonový schodišťový stupeň" 0,216 
"obrubníky" 6,027
"betonový chodník z dlaždic" 6,375</t>
  </si>
  <si>
    <t>Vodorovná doprava suti bez naložení, ale se složením a s hrubým urovnáním z kusových materiálů, na vzdálenost do 1 km</t>
  </si>
  <si>
    <t>Vodorovná doprava suti bez naložení, ale se složením a s hrubým urovnáním Příplatek k ceně za každý další i započatý 1 km přes 1 km</t>
  </si>
  <si>
    <t xml:space="preserve">"palisáda" 1,498*30
"betonový schodišťový stupeň" 0,216*30
"obrubníky" 6,027*30 
"betonový chodník z dlaždic" 6,375*30 </t>
  </si>
  <si>
    <t>Nakládání na dopravní prostředky pro vodorovnou dopravu suti</t>
  </si>
  <si>
    <t>"palisáda" 1,498
"betonový schodišťový stupeň" 0,216
"obrubníky" 6,027
"betonový chodník z dlaždic" 6,375</t>
  </si>
  <si>
    <t>Poplatek za uložení stavebního odpadu na skládce (skládkovné) betonového</t>
  </si>
  <si>
    <t>Poplatek za uložení stavebního odpadu na skládce (skládkovné) z kameniva</t>
  </si>
  <si>
    <t>"jáma pro šachtu"1,5*1,5*1*2 
"rýha pro odvodnění" 0,6*0,9*57*2 
"odtěžení zeminy pro nové pochozí a pojezdové plochy" (25,458+28,975)*0,260*2 
"odtěžení zeminy pro přístupový chodník" 0,728*2,5*2
"odtěžení zeminy pro chodník k dráž. objektu" 0,23*11*2
"rýhy pro železobetonové zídky" (2,58+2,8+8,86+30,5)*0,3*1*2</t>
  </si>
  <si>
    <t>Přesun hmot pro železniční spodek drah kolejových jakéhokoliv rozsahu dopravní vzdálenost do 5 000 m, o sklonu trati do 8 promile</t>
  </si>
  <si>
    <t>kamenivo recyklované pro stavební účely PDK (drobné, hrubé a štěrkodrť) štěrkodrtě ČSN EN 13043 frakce   0-32 (ŠDa)   OTP ČD</t>
  </si>
  <si>
    <t xml:space="preserve">Trativod z drenážních trubek plastových tuhých DN 150 mm  </t>
  </si>
  <si>
    <t xml:space="preserve">prefabrikáty pro komunální stavby a pro terénní úpravu ostatní betonové a železobetonové palisáda (výška/délka,šířka) Palisáda 80 x 12 x 12 cm   </t>
  </si>
  <si>
    <t xml:space="preserve">prefabrikáty pro komunální stavby a pro terénní úpravu ostatní betonové a železobetonové palisáda - šedá (výška/délka,šířka) Palisáda 60 x 12 x 12 cm  </t>
  </si>
  <si>
    <t>dlaždice betonové dlažba zámková (ČSN EN 1338) dlažba vibrolisovaná BEST zdrsněný povrch provedení: přírodní se zámkem BEATON                 20 x 16,5 x 6</t>
  </si>
  <si>
    <t>dlaždice betonové dlažba zámková (ČSN EN 1338) dlažba vibrolisovaná BEST povrch s výstupky pro nevidomé provedení: červená,hnědá,okrová,antracit se zámkem BEATON              20 x 16,5 x 6</t>
  </si>
  <si>
    <t xml:space="preserve">Úprava stávající betonové šachty a lapače střešních splavenin s dodávkou potřebného materiálu </t>
  </si>
  <si>
    <t xml:space="preserve">Zřízení zábradlí ocelového přichyceného vruty do betonového podkladu vč. povrchových úprav </t>
  </si>
  <si>
    <t xml:space="preserve">výrobky a tabule orientační pro návěstí a zabezpečovací zařízení - Tabule - průchod pro pěší zakázán   </t>
  </si>
  <si>
    <t xml:space="preserve">výrobky a tabule orientační pro návěstí a zabezpečovací zařízení - Tabule - označení směru   </t>
  </si>
  <si>
    <t xml:space="preserve">výrobky a tabule orientační pro návěstí a zabezpečovací zařízení - Tabule - východ   </t>
  </si>
  <si>
    <t xml:space="preserve">výrobky a tabule orientační pro návěstí a zabezpečovací zařízení - Tabule - název zastávky   </t>
  </si>
  <si>
    <t>Montáž sloupku dopravních značek délky do 3,5 m s chemickým kotvením</t>
  </si>
  <si>
    <t xml:space="preserve">Varovný pás š.150mm, žlutý nátěr (RAL 6200)  </t>
  </si>
  <si>
    <t xml:space="preserve">Varovný pás š.100mm, žlutý nátěr (RAL 6200)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</si>
</sst>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K_č_-;\-* #,##0.00\ _K_č_-;_-* &quot;-&quot;??\ _K_č_-;_-@_-"/>
    <numFmt numFmtId="164" formatCode="0.00000"/>
    <numFmt numFmtId="165" formatCode="#,##0.000"/>
    <numFmt numFmtId="166" formatCode="#,##0.00\ _K_č"/>
    <numFmt numFmtId="167" formatCode="#,##0.00000"/>
    <numFmt numFmtId="168" formatCode="0.000"/>
  </numFmts>
  <fonts count="38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8"/>
      <name val="MS Sans Serif"/>
      <family val="2"/>
      <charset val="238"/>
    </font>
    <font>
      <sz val="8"/>
      <name val="MS Sans Serif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i/>
      <sz val="11"/>
      <color theme="1"/>
      <name val="Arial CE"/>
      <family val="2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81"/>
      <name val="Tahoma"/>
      <family val="2"/>
      <charset val="238"/>
    </font>
    <font>
      <sz val="8"/>
      <name val="Trebuchet MS"/>
      <family val="2"/>
      <charset val="238"/>
    </font>
    <font>
      <sz val="8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44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3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2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3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22" fillId="0" borderId="0" applyAlignment="0">
      <alignment vertical="top" wrapText="1"/>
      <protection locked="0"/>
    </xf>
    <xf numFmtId="0" fontId="4" fillId="0" borderId="0"/>
  </cellStyleXfs>
  <cellXfs count="316">
    <xf numFmtId="0" fontId="0" fillId="0" borderId="0" xfId="0"/>
    <xf numFmtId="0" fontId="9" fillId="0" borderId="0" xfId="2" applyFill="1"/>
    <xf numFmtId="0" fontId="3" fillId="0" borderId="0" xfId="2" applyFont="1" applyFill="1" applyAlignment="1">
      <alignment horizontal="right"/>
    </xf>
    <xf numFmtId="0" fontId="1" fillId="0" borderId="0" xfId="1" applyFill="1"/>
    <xf numFmtId="0" fontId="1" fillId="0" borderId="0" xfId="1" applyFill="1" applyProtection="1">
      <protection locked="0"/>
    </xf>
    <xf numFmtId="0" fontId="5" fillId="0" borderId="0" xfId="1" applyNumberFormat="1" applyFont="1" applyFill="1" applyAlignment="1" applyProtection="1">
      <alignment horizontal="right"/>
      <protection locked="0"/>
    </xf>
    <xf numFmtId="0" fontId="1" fillId="0" borderId="0" xfId="1" applyFill="1" applyAlignment="1" applyProtection="1">
      <alignment horizontal="right"/>
      <protection locked="0"/>
    </xf>
    <xf numFmtId="0" fontId="14" fillId="0" borderId="0" xfId="1" applyNumberFormat="1" applyFont="1" applyFill="1" applyAlignment="1" applyProtection="1">
      <alignment horizontal="left"/>
      <protection locked="0"/>
    </xf>
    <xf numFmtId="49" fontId="14" fillId="0" borderId="0" xfId="1" applyNumberFormat="1" applyFont="1" applyFill="1" applyProtection="1">
      <protection locked="0"/>
    </xf>
    <xf numFmtId="0" fontId="12" fillId="0" borderId="0" xfId="1" applyFont="1" applyFill="1" applyAlignment="1">
      <alignment horizontal="centerContinuous"/>
    </xf>
    <xf numFmtId="0" fontId="12" fillId="0" borderId="0" xfId="1" applyFont="1" applyFill="1" applyAlignment="1">
      <alignment horizontal="right"/>
    </xf>
    <xf numFmtId="164" fontId="12" fillId="0" borderId="0" xfId="1" applyNumberFormat="1" applyFont="1" applyFill="1" applyAlignment="1">
      <alignment horizontal="right"/>
    </xf>
    <xf numFmtId="164" fontId="1" fillId="0" borderId="0" xfId="1" applyNumberFormat="1" applyFill="1" applyAlignment="1" applyProtection="1">
      <alignment horizontal="right"/>
      <protection locked="0"/>
    </xf>
    <xf numFmtId="14" fontId="7" fillId="0" borderId="0" xfId="1" applyNumberFormat="1" applyFont="1" applyFill="1" applyAlignment="1" applyProtection="1">
      <alignment horizontal="center"/>
      <protection locked="0"/>
    </xf>
    <xf numFmtId="0" fontId="13" fillId="2" borderId="11" xfId="1" applyFont="1" applyFill="1" applyBorder="1"/>
    <xf numFmtId="0" fontId="13" fillId="2" borderId="12" xfId="1" applyFont="1" applyFill="1" applyBorder="1"/>
    <xf numFmtId="0" fontId="13" fillId="2" borderId="12" xfId="1" applyFont="1" applyFill="1" applyBorder="1" applyAlignment="1">
      <alignment horizontal="right"/>
    </xf>
    <xf numFmtId="164" fontId="13" fillId="2" borderId="12" xfId="1" applyNumberFormat="1" applyFont="1" applyFill="1" applyBorder="1" applyAlignment="1">
      <alignment horizontal="right"/>
    </xf>
    <xf numFmtId="0" fontId="13" fillId="2" borderId="13" xfId="1" applyFont="1" applyFill="1" applyBorder="1" applyAlignment="1">
      <alignment horizontal="centerContinuous"/>
    </xf>
    <xf numFmtId="0" fontId="13" fillId="2" borderId="14" xfId="1" applyFont="1" applyFill="1" applyBorder="1" applyAlignment="1">
      <alignment horizontal="centerContinuous"/>
    </xf>
    <xf numFmtId="0" fontId="13" fillId="2" borderId="15" xfId="1" applyFont="1" applyFill="1" applyBorder="1"/>
    <xf numFmtId="0" fontId="13" fillId="2" borderId="7" xfId="1" applyFont="1" applyFill="1" applyBorder="1" applyAlignment="1">
      <alignment horizontal="center"/>
    </xf>
    <xf numFmtId="0" fontId="13" fillId="2" borderId="7" xfId="1" applyFont="1" applyFill="1" applyBorder="1"/>
    <xf numFmtId="0" fontId="13" fillId="2" borderId="7" xfId="1" applyFont="1" applyFill="1" applyBorder="1" applyAlignment="1">
      <alignment horizontal="right"/>
    </xf>
    <xf numFmtId="164" fontId="13" fillId="2" borderId="7" xfId="1" applyNumberFormat="1" applyFont="1" applyFill="1" applyBorder="1" applyAlignment="1">
      <alignment horizontal="center"/>
    </xf>
    <xf numFmtId="0" fontId="13" fillId="2" borderId="3" xfId="1" applyFont="1" applyFill="1" applyBorder="1" applyAlignment="1">
      <alignment horizontal="centerContinuous"/>
    </xf>
    <xf numFmtId="0" fontId="13" fillId="2" borderId="5" xfId="1" applyFont="1" applyFill="1" applyBorder="1" applyAlignment="1">
      <alignment horizontal="centerContinuous"/>
    </xf>
    <xf numFmtId="0" fontId="13" fillId="2" borderId="16" xfId="1" applyFont="1" applyFill="1" applyBorder="1" applyAlignment="1">
      <alignment horizontal="centerContinuous"/>
    </xf>
    <xf numFmtId="0" fontId="13" fillId="2" borderId="17" xfId="1" applyFont="1" applyFill="1" applyBorder="1"/>
    <xf numFmtId="0" fontId="13" fillId="2" borderId="5" xfId="1" applyFont="1" applyFill="1" applyBorder="1" applyAlignment="1">
      <alignment horizontal="center"/>
    </xf>
    <xf numFmtId="0" fontId="13" fillId="2" borderId="5" xfId="1" applyNumberFormat="1" applyFont="1" applyFill="1" applyBorder="1" applyAlignment="1">
      <alignment horizontal="center"/>
    </xf>
    <xf numFmtId="164" fontId="13" fillId="2" borderId="5" xfId="1" applyNumberFormat="1" applyFont="1" applyFill="1" applyBorder="1" applyAlignment="1">
      <alignment horizontal="center"/>
    </xf>
    <xf numFmtId="0" fontId="13" fillId="2" borderId="16" xfId="1" applyFont="1" applyFill="1" applyBorder="1" applyAlignment="1">
      <alignment horizontal="center"/>
    </xf>
    <xf numFmtId="0" fontId="10" fillId="2" borderId="18" xfId="1" applyFont="1" applyFill="1" applyBorder="1" applyAlignment="1">
      <alignment horizontal="center"/>
    </xf>
    <xf numFmtId="0" fontId="10" fillId="2" borderId="9" xfId="1" applyFont="1" applyFill="1" applyBorder="1" applyAlignment="1">
      <alignment horizontal="center"/>
    </xf>
    <xf numFmtId="1" fontId="10" fillId="2" borderId="9" xfId="1" applyNumberFormat="1" applyFont="1" applyFill="1" applyBorder="1" applyAlignment="1">
      <alignment horizontal="center"/>
    </xf>
    <xf numFmtId="1" fontId="10" fillId="2" borderId="10" xfId="1" applyNumberFormat="1" applyFont="1" applyFill="1" applyBorder="1" applyAlignment="1">
      <alignment horizontal="center"/>
    </xf>
    <xf numFmtId="0" fontId="17" fillId="3" borderId="8" xfId="1" applyFont="1" applyFill="1" applyBorder="1" applyAlignment="1">
      <alignment horizontal="right"/>
    </xf>
    <xf numFmtId="4" fontId="16" fillId="3" borderId="19" xfId="7" applyNumberFormat="1" applyFont="1" applyFill="1" applyBorder="1" applyAlignment="1">
      <alignment horizontal="right"/>
    </xf>
    <xf numFmtId="0" fontId="0" fillId="4" borderId="0" xfId="0" applyFill="1"/>
    <xf numFmtId="0" fontId="2" fillId="2" borderId="0" xfId="1" applyFont="1" applyFill="1" applyAlignment="1"/>
    <xf numFmtId="0" fontId="1" fillId="2" borderId="0" xfId="1" applyFill="1"/>
    <xf numFmtId="0" fontId="12" fillId="2" borderId="0" xfId="1" applyFont="1" applyFill="1" applyAlignment="1">
      <alignment horizontal="centerContinuous"/>
    </xf>
    <xf numFmtId="0" fontId="1" fillId="2" borderId="0" xfId="1" applyFont="1" applyFill="1"/>
    <xf numFmtId="0" fontId="8" fillId="2" borderId="0" xfId="1" applyFont="1" applyFill="1"/>
    <xf numFmtId="0" fontId="1" fillId="2" borderId="0" xfId="1" applyFill="1" applyAlignment="1"/>
    <xf numFmtId="0" fontId="1" fillId="2" borderId="0" xfId="1" applyFill="1" applyAlignment="1">
      <alignment horizontal="left"/>
    </xf>
    <xf numFmtId="0" fontId="18" fillId="2" borderId="5" xfId="1" applyFont="1" applyFill="1" applyBorder="1" applyAlignment="1">
      <alignment horizontal="center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Font="1"/>
    <xf numFmtId="0" fontId="11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1" fillId="2" borderId="0" xfId="1" applyFont="1" applyFill="1" applyAlignment="1">
      <alignment horizontal="center"/>
    </xf>
    <xf numFmtId="0" fontId="13" fillId="2" borderId="12" xfId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center"/>
    </xf>
    <xf numFmtId="0" fontId="30" fillId="0" borderId="0" xfId="0" applyFont="1" applyFill="1"/>
    <xf numFmtId="49" fontId="7" fillId="0" borderId="0" xfId="1" applyNumberFormat="1" applyFont="1" applyFill="1" applyAlignment="1" applyProtection="1">
      <alignment horizontal="left"/>
      <protection locked="0"/>
    </xf>
    <xf numFmtId="0" fontId="11" fillId="2" borderId="0" xfId="1" applyFont="1" applyFill="1" applyAlignment="1">
      <alignment horizontal="left"/>
    </xf>
    <xf numFmtId="0" fontId="26" fillId="0" borderId="15" xfId="0" applyFont="1" applyBorder="1" applyAlignment="1">
      <alignment horizontal="left"/>
    </xf>
    <xf numFmtId="0" fontId="26" fillId="0" borderId="0" xfId="0" applyFont="1" applyBorder="1" applyAlignment="1">
      <alignment horizontal="left" wrapText="1"/>
    </xf>
    <xf numFmtId="49" fontId="15" fillId="0" borderId="30" xfId="2" applyNumberFormat="1" applyFont="1" applyBorder="1" applyAlignment="1" applyProtection="1">
      <alignment horizontal="left"/>
      <protection locked="0"/>
    </xf>
    <xf numFmtId="49" fontId="24" fillId="0" borderId="31" xfId="2" applyNumberFormat="1" applyFont="1" applyBorder="1" applyAlignment="1" applyProtection="1">
      <alignment horizontal="center"/>
      <protection locked="0"/>
    </xf>
    <xf numFmtId="0" fontId="6" fillId="2" borderId="36" xfId="1" applyFont="1" applyFill="1" applyBorder="1" applyProtection="1">
      <protection locked="0"/>
    </xf>
    <xf numFmtId="4" fontId="24" fillId="0" borderId="31" xfId="2" applyNumberFormat="1" applyFont="1" applyBorder="1" applyAlignment="1" applyProtection="1">
      <alignment vertical="top"/>
      <protection locked="0"/>
    </xf>
    <xf numFmtId="165" fontId="24" fillId="0" borderId="31" xfId="2" applyNumberFormat="1" applyFont="1" applyBorder="1" applyAlignment="1" applyProtection="1">
      <alignment vertical="top"/>
      <protection locked="0"/>
    </xf>
    <xf numFmtId="167" fontId="24" fillId="0" borderId="31" xfId="2" applyNumberFormat="1" applyFont="1" applyBorder="1" applyAlignment="1" applyProtection="1">
      <alignment vertical="top"/>
      <protection locked="0"/>
    </xf>
    <xf numFmtId="167" fontId="24" fillId="2" borderId="31" xfId="2" applyNumberFormat="1" applyFont="1" applyFill="1" applyBorder="1" applyAlignment="1">
      <alignment vertical="top"/>
    </xf>
    <xf numFmtId="166" fontId="24" fillId="2" borderId="31" xfId="2" applyNumberFormat="1" applyFont="1" applyFill="1" applyBorder="1" applyAlignment="1">
      <alignment vertical="top"/>
    </xf>
    <xf numFmtId="166" fontId="24" fillId="0" borderId="31" xfId="2" applyNumberFormat="1" applyFont="1" applyBorder="1" applyAlignment="1" applyProtection="1">
      <alignment vertical="top"/>
      <protection locked="0"/>
    </xf>
    <xf numFmtId="4" fontId="24" fillId="2" borderId="32" xfId="2" applyNumberFormat="1" applyFont="1" applyFill="1" applyBorder="1" applyAlignment="1">
      <alignment vertical="top"/>
    </xf>
    <xf numFmtId="165" fontId="26" fillId="0" borderId="19" xfId="0" applyNumberFormat="1" applyFont="1" applyBorder="1" applyAlignment="1">
      <alignment vertical="top" wrapText="1"/>
    </xf>
    <xf numFmtId="167" fontId="26" fillId="0" borderId="19" xfId="0" applyNumberFormat="1" applyFont="1" applyBorder="1" applyAlignment="1">
      <alignment vertical="top" wrapText="1"/>
    </xf>
    <xf numFmtId="167" fontId="26" fillId="2" borderId="19" xfId="0" applyNumberFormat="1" applyFont="1" applyFill="1" applyBorder="1" applyAlignment="1">
      <alignment vertical="top" wrapText="1"/>
    </xf>
    <xf numFmtId="4" fontId="26" fillId="0" borderId="19" xfId="0" applyNumberFormat="1" applyFont="1" applyBorder="1" applyAlignment="1">
      <alignment vertical="top" wrapText="1"/>
    </xf>
    <xf numFmtId="4" fontId="26" fillId="2" borderId="19" xfId="0" applyNumberFormat="1" applyFont="1" applyFill="1" applyBorder="1" applyAlignment="1">
      <alignment vertical="top" wrapText="1"/>
    </xf>
    <xf numFmtId="167" fontId="26" fillId="0" borderId="6" xfId="0" applyNumberFormat="1" applyFont="1" applyBorder="1" applyAlignment="1">
      <alignment vertical="top" wrapText="1"/>
    </xf>
    <xf numFmtId="167" fontId="26" fillId="2" borderId="6" xfId="0" applyNumberFormat="1" applyFont="1" applyFill="1" applyBorder="1" applyAlignment="1">
      <alignment vertical="top" wrapText="1"/>
    </xf>
    <xf numFmtId="4" fontId="26" fillId="0" borderId="6" xfId="0" applyNumberFormat="1" applyFont="1" applyBorder="1" applyAlignment="1">
      <alignment vertical="top" wrapText="1"/>
    </xf>
    <xf numFmtId="4" fontId="26" fillId="2" borderId="6" xfId="0" applyNumberFormat="1" applyFont="1" applyFill="1" applyBorder="1" applyAlignment="1">
      <alignment vertical="top" wrapText="1"/>
    </xf>
    <xf numFmtId="167" fontId="26" fillId="0" borderId="20" xfId="0" applyNumberFormat="1" applyFont="1" applyBorder="1" applyAlignment="1">
      <alignment vertical="top" wrapText="1"/>
    </xf>
    <xf numFmtId="4" fontId="26" fillId="0" borderId="20" xfId="0" applyNumberFormat="1" applyFont="1" applyBorder="1" applyAlignment="1">
      <alignment vertical="top" wrapText="1"/>
    </xf>
    <xf numFmtId="4" fontId="26" fillId="2" borderId="20" xfId="0" applyNumberFormat="1" applyFont="1" applyFill="1" applyBorder="1" applyAlignment="1">
      <alignment vertical="top" wrapText="1"/>
    </xf>
    <xf numFmtId="165" fontId="26" fillId="0" borderId="33" xfId="0" applyNumberFormat="1" applyFont="1" applyBorder="1" applyAlignment="1">
      <alignment vertical="top" wrapText="1"/>
    </xf>
    <xf numFmtId="167" fontId="26" fillId="0" borderId="33" xfId="0" applyNumberFormat="1" applyFont="1" applyBorder="1" applyAlignment="1">
      <alignment vertical="top" wrapText="1"/>
    </xf>
    <xf numFmtId="167" fontId="26" fillId="2" borderId="33" xfId="0" applyNumberFormat="1" applyFont="1" applyFill="1" applyBorder="1" applyAlignment="1">
      <alignment vertical="top" wrapText="1"/>
    </xf>
    <xf numFmtId="4" fontId="26" fillId="0" borderId="33" xfId="0" applyNumberFormat="1" applyFont="1" applyBorder="1" applyAlignment="1">
      <alignment vertical="top" wrapText="1"/>
    </xf>
    <xf numFmtId="4" fontId="26" fillId="2" borderId="33" xfId="0" applyNumberFormat="1" applyFont="1" applyFill="1" applyBorder="1" applyAlignment="1">
      <alignment vertical="top" wrapText="1"/>
    </xf>
    <xf numFmtId="0" fontId="26" fillId="0" borderId="20" xfId="0" applyFont="1" applyBorder="1" applyAlignment="1">
      <alignment vertical="top"/>
    </xf>
    <xf numFmtId="165" fontId="26" fillId="0" borderId="20" xfId="0" applyNumberFormat="1" applyFont="1" applyBorder="1" applyAlignment="1">
      <alignment vertical="top"/>
    </xf>
    <xf numFmtId="167" fontId="26" fillId="0" borderId="20" xfId="0" applyNumberFormat="1" applyFont="1" applyBorder="1" applyAlignment="1">
      <alignment vertical="top"/>
    </xf>
    <xf numFmtId="167" fontId="26" fillId="2" borderId="20" xfId="0" applyNumberFormat="1" applyFont="1" applyFill="1" applyBorder="1" applyAlignment="1">
      <alignment vertical="top"/>
    </xf>
    <xf numFmtId="4" fontId="26" fillId="0" borderId="20" xfId="0" applyNumberFormat="1" applyFont="1" applyBorder="1" applyAlignment="1">
      <alignment vertical="top"/>
    </xf>
    <xf numFmtId="4" fontId="26" fillId="2" borderId="20" xfId="0" applyNumberFormat="1" applyFont="1" applyFill="1" applyBorder="1" applyAlignment="1">
      <alignment vertical="top"/>
    </xf>
    <xf numFmtId="4" fontId="24" fillId="2" borderId="31" xfId="2" applyNumberFormat="1" applyFont="1" applyFill="1" applyBorder="1" applyAlignment="1">
      <alignment vertical="top"/>
    </xf>
    <xf numFmtId="165" fontId="26" fillId="0" borderId="19" xfId="0" applyNumberFormat="1" applyFont="1" applyBorder="1" applyAlignment="1">
      <alignment vertical="top"/>
    </xf>
    <xf numFmtId="167" fontId="26" fillId="0" borderId="19" xfId="0" applyNumberFormat="1" applyFont="1" applyBorder="1" applyAlignment="1">
      <alignment vertical="top"/>
    </xf>
    <xf numFmtId="167" fontId="26" fillId="2" borderId="19" xfId="0" applyNumberFormat="1" applyFont="1" applyFill="1" applyBorder="1" applyAlignment="1">
      <alignment vertical="top"/>
    </xf>
    <xf numFmtId="4" fontId="26" fillId="0" borderId="19" xfId="0" applyNumberFormat="1" applyFont="1" applyBorder="1" applyAlignment="1">
      <alignment vertical="top"/>
    </xf>
    <xf numFmtId="4" fontId="26" fillId="2" borderId="19" xfId="0" applyNumberFormat="1" applyFont="1" applyFill="1" applyBorder="1" applyAlignment="1">
      <alignment vertical="top"/>
    </xf>
    <xf numFmtId="167" fontId="26" fillId="0" borderId="6" xfId="0" applyNumberFormat="1" applyFont="1" applyBorder="1" applyAlignment="1">
      <alignment vertical="top"/>
    </xf>
    <xf numFmtId="167" fontId="26" fillId="2" borderId="6" xfId="0" applyNumberFormat="1" applyFont="1" applyFill="1" applyBorder="1" applyAlignment="1">
      <alignment vertical="top"/>
    </xf>
    <xf numFmtId="4" fontId="26" fillId="0" borderId="6" xfId="0" applyNumberFormat="1" applyFont="1" applyBorder="1" applyAlignment="1">
      <alignment vertical="top"/>
    </xf>
    <xf numFmtId="4" fontId="26" fillId="2" borderId="6" xfId="0" applyNumberFormat="1" applyFont="1" applyFill="1" applyBorder="1" applyAlignment="1">
      <alignment vertical="top"/>
    </xf>
    <xf numFmtId="165" fontId="26" fillId="0" borderId="33" xfId="0" applyNumberFormat="1" applyFont="1" applyBorder="1" applyAlignment="1">
      <alignment vertical="top"/>
    </xf>
    <xf numFmtId="167" fontId="26" fillId="0" borderId="33" xfId="0" applyNumberFormat="1" applyFont="1" applyBorder="1" applyAlignment="1">
      <alignment vertical="top"/>
    </xf>
    <xf numFmtId="167" fontId="26" fillId="2" borderId="33" xfId="0" applyNumberFormat="1" applyFont="1" applyFill="1" applyBorder="1" applyAlignment="1">
      <alignment vertical="top"/>
    </xf>
    <xf numFmtId="4" fontId="26" fillId="0" borderId="33" xfId="0" applyNumberFormat="1" applyFont="1" applyBorder="1" applyAlignment="1">
      <alignment vertical="top"/>
    </xf>
    <xf numFmtId="4" fontId="26" fillId="2" borderId="33" xfId="0" applyNumberFormat="1" applyFont="1" applyFill="1" applyBorder="1" applyAlignment="1">
      <alignment vertical="top"/>
    </xf>
    <xf numFmtId="165" fontId="26" fillId="0" borderId="6" xfId="0" applyNumberFormat="1" applyFont="1" applyBorder="1" applyAlignment="1">
      <alignment vertical="top"/>
    </xf>
    <xf numFmtId="49" fontId="24" fillId="2" borderId="28" xfId="1" applyNumberFormat="1" applyFont="1" applyFill="1" applyBorder="1" applyAlignment="1" applyProtection="1">
      <alignment vertical="top"/>
      <protection locked="0"/>
    </xf>
    <xf numFmtId="167" fontId="24" fillId="2" borderId="28" xfId="1" applyNumberFormat="1" applyFont="1" applyFill="1" applyBorder="1" applyAlignment="1" applyProtection="1">
      <alignment vertical="top"/>
      <protection locked="0"/>
    </xf>
    <xf numFmtId="4" fontId="24" fillId="2" borderId="28" xfId="1" applyNumberFormat="1" applyFont="1" applyFill="1" applyBorder="1" applyAlignment="1" applyProtection="1">
      <alignment vertical="top"/>
      <protection locked="0"/>
    </xf>
    <xf numFmtId="4" fontId="24" fillId="0" borderId="20" xfId="2" applyNumberFormat="1" applyFont="1" applyBorder="1" applyAlignment="1" applyProtection="1">
      <alignment vertical="top"/>
      <protection locked="0"/>
    </xf>
    <xf numFmtId="0" fontId="26" fillId="0" borderId="19" xfId="0" applyFont="1" applyBorder="1" applyAlignment="1">
      <alignment vertical="top" wrapText="1"/>
    </xf>
    <xf numFmtId="0" fontId="26" fillId="0" borderId="20" xfId="0" applyFont="1" applyBorder="1" applyAlignment="1">
      <alignment vertical="top" wrapText="1"/>
    </xf>
    <xf numFmtId="167" fontId="27" fillId="0" borderId="20" xfId="0" applyNumberFormat="1" applyFont="1" applyBorder="1" applyAlignment="1">
      <alignment vertical="top"/>
    </xf>
    <xf numFmtId="4" fontId="27" fillId="0" borderId="20" xfId="0" applyNumberFormat="1" applyFont="1" applyBorder="1" applyAlignment="1">
      <alignment vertical="top"/>
    </xf>
    <xf numFmtId="4" fontId="27" fillId="2" borderId="20" xfId="0" applyNumberFormat="1" applyFont="1" applyFill="1" applyBorder="1" applyAlignment="1">
      <alignment vertical="top"/>
    </xf>
    <xf numFmtId="49" fontId="24" fillId="2" borderId="37" xfId="1" applyNumberFormat="1" applyFont="1" applyFill="1" applyBorder="1" applyAlignment="1" applyProtection="1">
      <alignment vertical="top"/>
      <protection locked="0"/>
    </xf>
    <xf numFmtId="167" fontId="24" fillId="2" borderId="37" xfId="1" applyNumberFormat="1" applyFont="1" applyFill="1" applyBorder="1" applyAlignment="1" applyProtection="1">
      <alignment vertical="top"/>
      <protection locked="0"/>
    </xf>
    <xf numFmtId="4" fontId="24" fillId="2" borderId="37" xfId="1" applyNumberFormat="1" applyFont="1" applyFill="1" applyBorder="1" applyAlignment="1" applyProtection="1">
      <alignment vertical="top"/>
      <protection locked="0"/>
    </xf>
    <xf numFmtId="4" fontId="25" fillId="0" borderId="31" xfId="2" applyNumberFormat="1" applyFont="1" applyBorder="1" applyAlignment="1" applyProtection="1">
      <alignment vertical="top"/>
      <protection locked="0"/>
    </xf>
    <xf numFmtId="165" fontId="25" fillId="0" borderId="31" xfId="2" applyNumberFormat="1" applyFont="1" applyBorder="1" applyAlignment="1" applyProtection="1">
      <alignment vertical="top"/>
      <protection locked="0"/>
    </xf>
    <xf numFmtId="167" fontId="25" fillId="0" borderId="31" xfId="2" applyNumberFormat="1" applyFont="1" applyBorder="1" applyAlignment="1" applyProtection="1">
      <alignment vertical="top"/>
      <protection locked="0"/>
    </xf>
    <xf numFmtId="167" fontId="25" fillId="2" borderId="31" xfId="2" applyNumberFormat="1" applyFont="1" applyFill="1" applyBorder="1" applyAlignment="1">
      <alignment vertical="top"/>
    </xf>
    <xf numFmtId="4" fontId="25" fillId="2" borderId="31" xfId="2" applyNumberFormat="1" applyFont="1" applyFill="1" applyBorder="1" applyAlignment="1">
      <alignment vertical="top"/>
    </xf>
    <xf numFmtId="0" fontId="26" fillId="0" borderId="19" xfId="0" applyFont="1" applyBorder="1" applyAlignment="1">
      <alignment vertical="top"/>
    </xf>
    <xf numFmtId="0" fontId="26" fillId="0" borderId="33" xfId="0" applyFont="1" applyBorder="1" applyAlignment="1">
      <alignment vertical="top" wrapText="1"/>
    </xf>
    <xf numFmtId="0" fontId="26" fillId="0" borderId="33" xfId="0" applyFont="1" applyBorder="1" applyAlignment="1">
      <alignment vertical="top"/>
    </xf>
    <xf numFmtId="4" fontId="24" fillId="0" borderId="19" xfId="2" applyNumberFormat="1" applyFont="1" applyBorder="1" applyAlignment="1" applyProtection="1">
      <alignment vertical="top"/>
      <protection locked="0"/>
    </xf>
    <xf numFmtId="4" fontId="28" fillId="0" borderId="19" xfId="2" applyNumberFormat="1" applyFont="1" applyBorder="1" applyAlignment="1" applyProtection="1">
      <alignment vertical="top"/>
      <protection locked="0"/>
    </xf>
    <xf numFmtId="4" fontId="28" fillId="0" borderId="20" xfId="2" applyNumberFormat="1" applyFont="1" applyBorder="1" applyAlignment="1" applyProtection="1">
      <alignment vertical="top"/>
      <protection locked="0"/>
    </xf>
    <xf numFmtId="4" fontId="24" fillId="0" borderId="21" xfId="2" applyNumberFormat="1" applyFont="1" applyBorder="1" applyAlignment="1" applyProtection="1">
      <alignment vertical="top"/>
      <protection locked="0"/>
    </xf>
    <xf numFmtId="165" fontId="24" fillId="0" borderId="21" xfId="2" applyNumberFormat="1" applyFont="1" applyBorder="1" applyAlignment="1" applyProtection="1">
      <alignment vertical="top"/>
      <protection locked="0"/>
    </xf>
    <xf numFmtId="167" fontId="24" fillId="0" borderId="21" xfId="2" applyNumberFormat="1" applyFont="1" applyBorder="1" applyAlignment="1" applyProtection="1">
      <alignment vertical="top"/>
      <protection locked="0"/>
    </xf>
    <xf numFmtId="167" fontId="24" fillId="2" borderId="21" xfId="2" applyNumberFormat="1" applyFont="1" applyFill="1" applyBorder="1" applyAlignment="1">
      <alignment vertical="top"/>
    </xf>
    <xf numFmtId="4" fontId="24" fillId="2" borderId="21" xfId="2" applyNumberFormat="1" applyFont="1" applyFill="1" applyBorder="1" applyAlignment="1">
      <alignment vertical="top"/>
    </xf>
    <xf numFmtId="0" fontId="26" fillId="0" borderId="6" xfId="0" applyFont="1" applyBorder="1" applyAlignment="1">
      <alignment vertical="top" wrapText="1"/>
    </xf>
    <xf numFmtId="165" fontId="26" fillId="0" borderId="6" xfId="0" applyNumberFormat="1" applyFont="1" applyBorder="1" applyAlignment="1">
      <alignment vertical="top" wrapText="1"/>
    </xf>
    <xf numFmtId="4" fontId="25" fillId="0" borderId="13" xfId="2" applyNumberFormat="1" applyFont="1" applyBorder="1" applyAlignment="1" applyProtection="1">
      <alignment vertical="top"/>
      <protection locked="0"/>
    </xf>
    <xf numFmtId="167" fontId="25" fillId="0" borderId="13" xfId="2" applyNumberFormat="1" applyFont="1" applyBorder="1" applyAlignment="1" applyProtection="1">
      <alignment vertical="top"/>
      <protection locked="0"/>
    </xf>
    <xf numFmtId="167" fontId="26" fillId="0" borderId="38" xfId="0" applyNumberFormat="1" applyFont="1" applyBorder="1" applyAlignment="1">
      <alignment vertical="top" wrapText="1"/>
    </xf>
    <xf numFmtId="4" fontId="26" fillId="0" borderId="4" xfId="0" applyNumberFormat="1" applyFont="1" applyBorder="1" applyAlignment="1">
      <alignment vertical="top"/>
    </xf>
    <xf numFmtId="4" fontId="26" fillId="0" borderId="0" xfId="0" applyNumberFormat="1" applyFont="1" applyBorder="1" applyAlignment="1">
      <alignment vertical="top"/>
    </xf>
    <xf numFmtId="4" fontId="26" fillId="0" borderId="38" xfId="0" applyNumberFormat="1" applyFont="1" applyBorder="1" applyAlignment="1">
      <alignment vertical="top" wrapText="1"/>
    </xf>
    <xf numFmtId="167" fontId="26" fillId="0" borderId="0" xfId="0" applyNumberFormat="1" applyFont="1" applyBorder="1" applyAlignment="1">
      <alignment vertical="top" wrapText="1"/>
    </xf>
    <xf numFmtId="4" fontId="26" fillId="0" borderId="0" xfId="0" applyNumberFormat="1" applyFont="1" applyBorder="1" applyAlignment="1">
      <alignment vertical="top" wrapText="1"/>
    </xf>
    <xf numFmtId="0" fontId="26" fillId="0" borderId="0" xfId="0" applyFont="1" applyBorder="1" applyAlignment="1">
      <alignment vertical="top" wrapText="1"/>
    </xf>
    <xf numFmtId="165" fontId="26" fillId="0" borderId="20" xfId="0" applyNumberFormat="1" applyFont="1" applyBorder="1" applyAlignment="1">
      <alignment vertical="top" wrapText="1"/>
    </xf>
    <xf numFmtId="49" fontId="24" fillId="0" borderId="31" xfId="2" applyNumberFormat="1" applyFont="1" applyBorder="1" applyAlignment="1" applyProtection="1">
      <alignment vertical="top"/>
      <protection locked="0"/>
    </xf>
    <xf numFmtId="4" fontId="26" fillId="2" borderId="26" xfId="0" applyNumberFormat="1" applyFont="1" applyFill="1" applyBorder="1" applyAlignment="1">
      <alignment vertical="top" wrapText="1"/>
    </xf>
    <xf numFmtId="4" fontId="26" fillId="2" borderId="24" xfId="0" applyNumberFormat="1" applyFont="1" applyFill="1" applyBorder="1" applyAlignment="1">
      <alignment vertical="top" wrapText="1"/>
    </xf>
    <xf numFmtId="4" fontId="26" fillId="2" borderId="23" xfId="0" applyNumberFormat="1" applyFont="1" applyFill="1" applyBorder="1" applyAlignment="1">
      <alignment vertical="top" wrapText="1"/>
    </xf>
    <xf numFmtId="4" fontId="26" fillId="2" borderId="35" xfId="0" applyNumberFormat="1" applyFont="1" applyFill="1" applyBorder="1" applyAlignment="1">
      <alignment vertical="top" wrapText="1"/>
    </xf>
    <xf numFmtId="4" fontId="26" fillId="2" borderId="23" xfId="0" applyNumberFormat="1" applyFont="1" applyFill="1" applyBorder="1" applyAlignment="1">
      <alignment vertical="top"/>
    </xf>
    <xf numFmtId="4" fontId="26" fillId="2" borderId="26" xfId="0" applyNumberFormat="1" applyFont="1" applyFill="1" applyBorder="1" applyAlignment="1">
      <alignment vertical="top"/>
    </xf>
    <xf numFmtId="4" fontId="26" fillId="2" borderId="24" xfId="0" applyNumberFormat="1" applyFont="1" applyFill="1" applyBorder="1" applyAlignment="1">
      <alignment vertical="top"/>
    </xf>
    <xf numFmtId="4" fontId="26" fillId="2" borderId="35" xfId="0" applyNumberFormat="1" applyFont="1" applyFill="1" applyBorder="1" applyAlignment="1">
      <alignment vertical="top"/>
    </xf>
    <xf numFmtId="0" fontId="26" fillId="0" borderId="6" xfId="0" applyFont="1" applyBorder="1" applyAlignment="1">
      <alignment vertical="top"/>
    </xf>
    <xf numFmtId="165" fontId="24" fillId="2" borderId="28" xfId="1" applyNumberFormat="1" applyFont="1" applyFill="1" applyBorder="1" applyAlignment="1" applyProtection="1">
      <alignment vertical="top"/>
      <protection locked="0"/>
    </xf>
    <xf numFmtId="4" fontId="24" fillId="2" borderId="29" xfId="1" applyNumberFormat="1" applyFont="1" applyFill="1" applyBorder="1" applyAlignment="1" applyProtection="1">
      <alignment vertical="top"/>
      <protection locked="0"/>
    </xf>
    <xf numFmtId="0" fontId="28" fillId="0" borderId="19" xfId="20" applyFont="1" applyBorder="1" applyAlignment="1">
      <alignment vertical="top" wrapText="1"/>
      <protection locked="0"/>
    </xf>
    <xf numFmtId="0" fontId="28" fillId="0" borderId="19" xfId="21" applyFont="1" applyBorder="1" applyAlignment="1">
      <alignment vertical="top" wrapText="1"/>
      <protection locked="0"/>
    </xf>
    <xf numFmtId="0" fontId="28" fillId="0" borderId="20" xfId="21" applyFont="1" applyBorder="1" applyAlignment="1">
      <alignment vertical="top" wrapText="1"/>
      <protection locked="0"/>
    </xf>
    <xf numFmtId="4" fontId="27" fillId="2" borderId="23" xfId="0" applyNumberFormat="1" applyFont="1" applyFill="1" applyBorder="1" applyAlignment="1">
      <alignment vertical="top"/>
    </xf>
    <xf numFmtId="165" fontId="24" fillId="2" borderId="37" xfId="1" applyNumberFormat="1" applyFont="1" applyFill="1" applyBorder="1" applyAlignment="1" applyProtection="1">
      <alignment vertical="top"/>
      <protection locked="0"/>
    </xf>
    <xf numFmtId="4" fontId="24" fillId="2" borderId="10" xfId="1" applyNumberFormat="1" applyFont="1" applyFill="1" applyBorder="1" applyAlignment="1" applyProtection="1">
      <alignment vertical="top"/>
      <protection locked="0"/>
    </xf>
    <xf numFmtId="4" fontId="25" fillId="2" borderId="32" xfId="2" applyNumberFormat="1" applyFont="1" applyFill="1" applyBorder="1" applyAlignment="1">
      <alignment vertical="top"/>
    </xf>
    <xf numFmtId="49" fontId="24" fillId="0" borderId="21" xfId="2" applyNumberFormat="1" applyFont="1" applyFill="1" applyBorder="1" applyAlignment="1" applyProtection="1">
      <alignment vertical="top"/>
      <protection locked="0"/>
    </xf>
    <xf numFmtId="4" fontId="26" fillId="2" borderId="22" xfId="0" applyNumberFormat="1" applyFont="1" applyFill="1" applyBorder="1" applyAlignment="1">
      <alignment vertical="top"/>
    </xf>
    <xf numFmtId="165" fontId="28" fillId="0" borderId="19" xfId="21" applyNumberFormat="1" applyFont="1" applyBorder="1" applyAlignment="1">
      <alignment vertical="top"/>
      <protection locked="0"/>
    </xf>
    <xf numFmtId="0" fontId="29" fillId="0" borderId="19" xfId="21" applyFont="1" applyBorder="1" applyAlignment="1">
      <alignment vertical="top" wrapText="1"/>
      <protection locked="0"/>
    </xf>
    <xf numFmtId="165" fontId="29" fillId="0" borderId="19" xfId="21" applyNumberFormat="1" applyFont="1" applyBorder="1" applyAlignment="1">
      <alignment vertical="top"/>
      <protection locked="0"/>
    </xf>
    <xf numFmtId="0" fontId="28" fillId="0" borderId="33" xfId="21" applyFont="1" applyBorder="1" applyAlignment="1">
      <alignment vertical="top" wrapText="1"/>
      <protection locked="0"/>
    </xf>
    <xf numFmtId="165" fontId="28" fillId="0" borderId="33" xfId="21" applyNumberFormat="1" applyFont="1" applyBorder="1" applyAlignment="1">
      <alignment vertical="top"/>
      <protection locked="0"/>
    </xf>
    <xf numFmtId="165" fontId="28" fillId="0" borderId="20" xfId="21" applyNumberFormat="1" applyFont="1" applyBorder="1" applyAlignment="1">
      <alignment vertical="top"/>
      <protection locked="0"/>
    </xf>
    <xf numFmtId="0" fontId="26" fillId="0" borderId="7" xfId="0" applyFont="1" applyBorder="1" applyAlignment="1">
      <alignment vertical="top" wrapText="1"/>
    </xf>
    <xf numFmtId="167" fontId="26" fillId="2" borderId="7" xfId="0" applyNumberFormat="1" applyFont="1" applyFill="1" applyBorder="1" applyAlignment="1">
      <alignment vertical="top" wrapText="1"/>
    </xf>
    <xf numFmtId="4" fontId="26" fillId="2" borderId="39" xfId="0" applyNumberFormat="1" applyFont="1" applyFill="1" applyBorder="1" applyAlignment="1">
      <alignment vertical="top"/>
    </xf>
    <xf numFmtId="49" fontId="24" fillId="0" borderId="21" xfId="2" applyNumberFormat="1" applyFont="1" applyBorder="1" applyAlignment="1" applyProtection="1">
      <alignment vertical="top"/>
      <protection locked="0"/>
    </xf>
    <xf numFmtId="4" fontId="24" fillId="2" borderId="22" xfId="2" applyNumberFormat="1" applyFont="1" applyFill="1" applyBorder="1" applyAlignment="1">
      <alignment vertical="top"/>
    </xf>
    <xf numFmtId="168" fontId="31" fillId="5" borderId="0" xfId="22" applyNumberFormat="1" applyFont="1" applyFill="1" applyBorder="1" applyAlignment="1">
      <alignment horizontal="right"/>
    </xf>
    <xf numFmtId="0" fontId="32" fillId="0" borderId="0" xfId="22" applyFont="1" applyFill="1" applyAlignment="1">
      <alignment horizontal="left"/>
    </xf>
    <xf numFmtId="0" fontId="1" fillId="0" borderId="0" xfId="1" applyBorder="1" applyProtection="1">
      <protection locked="0"/>
    </xf>
    <xf numFmtId="0" fontId="1" fillId="0" borderId="0" xfId="1" applyNumberFormat="1" applyProtection="1">
      <protection locked="0"/>
    </xf>
    <xf numFmtId="0" fontId="1" fillId="0" borderId="0" xfId="1" applyFont="1" applyProtection="1">
      <protection locked="0"/>
    </xf>
    <xf numFmtId="0" fontId="1" fillId="0" borderId="0" xfId="1" applyProtection="1">
      <protection locked="0"/>
    </xf>
    <xf numFmtId="168" fontId="6" fillId="5" borderId="0" xfId="1" applyNumberFormat="1" applyFont="1" applyFill="1" applyBorder="1" applyAlignment="1">
      <alignment horizontal="center"/>
    </xf>
    <xf numFmtId="0" fontId="12" fillId="0" borderId="0" xfId="1" applyFont="1" applyFill="1" applyAlignment="1" applyProtection="1">
      <alignment horizontal="right"/>
      <protection locked="0"/>
    </xf>
    <xf numFmtId="168" fontId="1" fillId="5" borderId="0" xfId="1" applyNumberFormat="1" applyFill="1" applyAlignment="1" applyProtection="1">
      <alignment horizontal="right"/>
      <protection locked="0"/>
    </xf>
    <xf numFmtId="0" fontId="1" fillId="0" borderId="0" xfId="1" applyFont="1" applyBorder="1" applyProtection="1">
      <protection locked="0"/>
    </xf>
    <xf numFmtId="168" fontId="33" fillId="5" borderId="0" xfId="1" applyNumberFormat="1" applyFont="1" applyFill="1" applyBorder="1" applyAlignment="1" applyProtection="1">
      <alignment horizontal="center"/>
      <protection locked="0"/>
    </xf>
    <xf numFmtId="168" fontId="10" fillId="5" borderId="0" xfId="1" applyNumberFormat="1" applyFont="1" applyFill="1" applyBorder="1" applyAlignment="1" applyProtection="1">
      <alignment horizontal="center"/>
    </xf>
    <xf numFmtId="0" fontId="1" fillId="5" borderId="0" xfId="1" applyFill="1" applyBorder="1" applyProtection="1">
      <protection locked="0"/>
    </xf>
    <xf numFmtId="49" fontId="1" fillId="0" borderId="0" xfId="1" applyNumberFormat="1" applyFill="1" applyAlignment="1" applyProtection="1">
      <alignment horizontal="right"/>
      <protection locked="0"/>
    </xf>
    <xf numFmtId="49" fontId="1" fillId="0" borderId="0" xfId="1" applyNumberFormat="1" applyProtection="1">
      <protection locked="0"/>
    </xf>
    <xf numFmtId="0" fontId="26" fillId="0" borderId="19" xfId="0" applyFont="1" applyFill="1" applyBorder="1" applyAlignment="1">
      <alignment vertical="top" wrapText="1"/>
    </xf>
    <xf numFmtId="165" fontId="26" fillId="0" borderId="19" xfId="0" applyNumberFormat="1" applyFont="1" applyFill="1" applyBorder="1" applyAlignment="1">
      <alignment vertical="top" wrapText="1"/>
    </xf>
    <xf numFmtId="167" fontId="26" fillId="0" borderId="19" xfId="0" applyNumberFormat="1" applyFont="1" applyFill="1" applyBorder="1" applyAlignment="1">
      <alignment vertical="top" wrapText="1"/>
    </xf>
    <xf numFmtId="4" fontId="28" fillId="0" borderId="33" xfId="2" applyNumberFormat="1" applyFont="1" applyBorder="1" applyAlignment="1" applyProtection="1">
      <alignment vertical="top"/>
      <protection locked="0"/>
    </xf>
    <xf numFmtId="0" fontId="0" fillId="0" borderId="0" xfId="0" applyBorder="1"/>
    <xf numFmtId="0" fontId="37" fillId="0" borderId="0" xfId="1" applyNumberFormat="1" applyFont="1" applyProtection="1">
      <protection locked="0"/>
    </xf>
    <xf numFmtId="0" fontId="8" fillId="5" borderId="40" xfId="1" applyFont="1" applyFill="1" applyBorder="1" applyProtection="1"/>
    <xf numFmtId="0" fontId="8" fillId="5" borderId="0" xfId="1" applyFont="1" applyFill="1" applyBorder="1" applyAlignment="1" applyProtection="1">
      <alignment horizontal="center"/>
    </xf>
    <xf numFmtId="0" fontId="8" fillId="5" borderId="3" xfId="1" applyFont="1" applyFill="1" applyBorder="1" applyAlignment="1" applyProtection="1">
      <alignment horizontal="center"/>
    </xf>
    <xf numFmtId="0" fontId="10" fillId="5" borderId="41" xfId="1" applyFont="1" applyFill="1" applyBorder="1" applyAlignment="1" applyProtection="1">
      <alignment horizontal="center"/>
    </xf>
    <xf numFmtId="0" fontId="10" fillId="6" borderId="36" xfId="1" applyFont="1" applyFill="1" applyBorder="1" applyAlignment="1">
      <alignment horizontal="center"/>
    </xf>
    <xf numFmtId="0" fontId="10" fillId="6" borderId="37" xfId="1" applyFont="1" applyFill="1" applyBorder="1" applyAlignment="1">
      <alignment horizontal="center"/>
    </xf>
    <xf numFmtId="0" fontId="10" fillId="6" borderId="37" xfId="1" applyNumberFormat="1" applyFont="1" applyFill="1" applyBorder="1" applyAlignment="1">
      <alignment horizontal="center"/>
    </xf>
    <xf numFmtId="0" fontId="10" fillId="6" borderId="10" xfId="1" applyNumberFormat="1" applyFont="1" applyFill="1" applyBorder="1" applyAlignment="1">
      <alignment horizontal="center"/>
    </xf>
    <xf numFmtId="49" fontId="1" fillId="0" borderId="33" xfId="1" applyNumberFormat="1" applyFont="1" applyFill="1" applyBorder="1" applyProtection="1">
      <protection locked="0"/>
    </xf>
    <xf numFmtId="49" fontId="1" fillId="0" borderId="33" xfId="1" applyNumberFormat="1" applyFont="1" applyBorder="1" applyProtection="1">
      <protection locked="0"/>
    </xf>
    <xf numFmtId="49" fontId="1" fillId="0" borderId="33" xfId="1" applyNumberFormat="1" applyBorder="1" applyProtection="1">
      <protection locked="0"/>
    </xf>
    <xf numFmtId="49" fontId="1" fillId="0" borderId="30" xfId="1" applyNumberFormat="1" applyFill="1" applyBorder="1" applyAlignment="1" applyProtection="1">
      <alignment horizontal="right"/>
      <protection locked="0"/>
    </xf>
    <xf numFmtId="49" fontId="1" fillId="0" borderId="31" xfId="1" applyNumberFormat="1" applyFont="1" applyFill="1" applyBorder="1" applyProtection="1">
      <protection locked="0"/>
    </xf>
    <xf numFmtId="0" fontId="1" fillId="0" borderId="31" xfId="1" applyNumberFormat="1" applyFill="1" applyBorder="1" applyProtection="1">
      <protection locked="0"/>
    </xf>
    <xf numFmtId="0" fontId="1" fillId="0" borderId="32" xfId="1" applyFill="1" applyBorder="1" applyProtection="1">
      <protection locked="0"/>
    </xf>
    <xf numFmtId="49" fontId="1" fillId="0" borderId="34" xfId="1" applyNumberFormat="1" applyFill="1" applyBorder="1" applyAlignment="1" applyProtection="1">
      <alignment horizontal="right"/>
      <protection locked="0"/>
    </xf>
    <xf numFmtId="0" fontId="37" fillId="0" borderId="35" xfId="21" applyFont="1" applyBorder="1" applyAlignment="1">
      <alignment vertical="top" wrapText="1"/>
      <protection locked="0"/>
    </xf>
    <xf numFmtId="49" fontId="1" fillId="0" borderId="36" xfId="1" applyNumberFormat="1" applyFill="1" applyBorder="1" applyAlignment="1" applyProtection="1">
      <alignment horizontal="right"/>
      <protection locked="0"/>
    </xf>
    <xf numFmtId="49" fontId="1" fillId="0" borderId="37" xfId="1" applyNumberFormat="1" applyBorder="1" applyProtection="1">
      <protection locked="0"/>
    </xf>
    <xf numFmtId="1" fontId="10" fillId="5" borderId="42" xfId="1" applyNumberFormat="1" applyFont="1" applyFill="1" applyBorder="1" applyAlignment="1" applyProtection="1">
      <alignment horizontal="center"/>
    </xf>
    <xf numFmtId="0" fontId="1" fillId="5" borderId="42" xfId="1" applyFill="1" applyBorder="1" applyProtection="1">
      <protection locked="0"/>
    </xf>
    <xf numFmtId="0" fontId="1" fillId="5" borderId="42" xfId="1" applyNumberFormat="1" applyFill="1" applyBorder="1" applyProtection="1">
      <protection locked="0"/>
    </xf>
    <xf numFmtId="0" fontId="1" fillId="5" borderId="42" xfId="1" applyFont="1" applyFill="1" applyBorder="1" applyProtection="1">
      <protection locked="0"/>
    </xf>
    <xf numFmtId="49" fontId="1" fillId="0" borderId="25" xfId="1" applyNumberFormat="1" applyFill="1" applyBorder="1" applyAlignment="1" applyProtection="1">
      <alignment horizontal="right"/>
      <protection locked="0"/>
    </xf>
    <xf numFmtId="49" fontId="1" fillId="0" borderId="19" xfId="1" applyNumberFormat="1" applyBorder="1" applyProtection="1">
      <protection locked="0"/>
    </xf>
    <xf numFmtId="0" fontId="37" fillId="0" borderId="26" xfId="21" applyFont="1" applyBorder="1" applyAlignment="1">
      <alignment vertical="top" wrapText="1"/>
      <protection locked="0"/>
    </xf>
    <xf numFmtId="49" fontId="1" fillId="0" borderId="17" xfId="1" applyNumberFormat="1" applyFill="1" applyBorder="1" applyAlignment="1" applyProtection="1">
      <alignment horizontal="right"/>
      <protection locked="0"/>
    </xf>
    <xf numFmtId="49" fontId="1" fillId="0" borderId="6" xfId="1" applyNumberFormat="1" applyBorder="1" applyProtection="1">
      <protection locked="0"/>
    </xf>
    <xf numFmtId="0" fontId="6" fillId="2" borderId="43" xfId="1" applyFont="1" applyFill="1" applyBorder="1" applyAlignment="1" applyProtection="1">
      <alignment horizontal="center"/>
      <protection locked="0"/>
    </xf>
    <xf numFmtId="49" fontId="6" fillId="2" borderId="37" xfId="1" applyNumberFormat="1" applyFont="1" applyFill="1" applyBorder="1" applyAlignment="1" applyProtection="1">
      <alignment vertical="top"/>
      <protection locked="0"/>
    </xf>
    <xf numFmtId="4" fontId="6" fillId="2" borderId="43" xfId="1" applyNumberFormat="1" applyFont="1" applyFill="1" applyBorder="1" applyAlignment="1" applyProtection="1">
      <alignment vertical="top"/>
      <protection locked="0"/>
    </xf>
    <xf numFmtId="165" fontId="6" fillId="2" borderId="37" xfId="1" applyNumberFormat="1" applyFont="1" applyFill="1" applyBorder="1" applyAlignment="1" applyProtection="1">
      <alignment vertical="top"/>
      <protection locked="0"/>
    </xf>
    <xf numFmtId="167" fontId="6" fillId="2" borderId="43" xfId="1" applyNumberFormat="1" applyFont="1" applyFill="1" applyBorder="1" applyAlignment="1" applyProtection="1">
      <alignment vertical="top"/>
      <protection locked="0"/>
    </xf>
    <xf numFmtId="167" fontId="6" fillId="2" borderId="37" xfId="1" applyNumberFormat="1" applyFont="1" applyFill="1" applyBorder="1" applyAlignment="1" applyProtection="1">
      <alignment vertical="top"/>
      <protection locked="0"/>
    </xf>
    <xf numFmtId="4" fontId="6" fillId="2" borderId="37" xfId="1" applyNumberFormat="1" applyFont="1" applyFill="1" applyBorder="1" applyAlignment="1" applyProtection="1">
      <alignment vertical="top"/>
      <protection locked="0"/>
    </xf>
    <xf numFmtId="4" fontId="6" fillId="2" borderId="10" xfId="1" applyNumberFormat="1" applyFont="1" applyFill="1" applyBorder="1" applyAlignment="1" applyProtection="1">
      <alignment vertical="top"/>
      <protection locked="0"/>
    </xf>
    <xf numFmtId="0" fontId="20" fillId="0" borderId="25" xfId="0" applyFont="1" applyBorder="1" applyAlignment="1">
      <alignment horizontal="left" vertical="top" wrapText="1"/>
    </xf>
    <xf numFmtId="0" fontId="26" fillId="0" borderId="19" xfId="0" applyFont="1" applyBorder="1" applyAlignment="1">
      <alignment horizontal="left" vertical="top" wrapText="1"/>
    </xf>
    <xf numFmtId="0" fontId="20" fillId="0" borderId="34" xfId="0" applyFont="1" applyBorder="1" applyAlignment="1">
      <alignment horizontal="left" vertical="top" wrapText="1"/>
    </xf>
    <xf numFmtId="0" fontId="26" fillId="0" borderId="33" xfId="0" applyFont="1" applyBorder="1" applyAlignment="1">
      <alignment horizontal="left" vertical="top" wrapText="1"/>
    </xf>
    <xf numFmtId="0" fontId="20" fillId="0" borderId="15" xfId="0" applyFont="1" applyBorder="1" applyAlignment="1">
      <alignment horizontal="left" vertical="top" wrapText="1"/>
    </xf>
    <xf numFmtId="0" fontId="26" fillId="0" borderId="7" xfId="0" applyFont="1" applyBorder="1" applyAlignment="1">
      <alignment horizontal="left" vertical="top" wrapText="1"/>
    </xf>
    <xf numFmtId="0" fontId="26" fillId="0" borderId="33" xfId="0" applyFont="1" applyFill="1" applyBorder="1" applyAlignment="1">
      <alignment horizontal="left" vertical="top" wrapText="1"/>
    </xf>
    <xf numFmtId="0" fontId="21" fillId="0" borderId="15" xfId="0" applyFont="1" applyBorder="1" applyAlignment="1">
      <alignment vertical="top"/>
    </xf>
    <xf numFmtId="0" fontId="26" fillId="0" borderId="20" xfId="0" applyFont="1" applyBorder="1" applyAlignment="1">
      <alignment horizontal="center" vertical="top"/>
    </xf>
    <xf numFmtId="0" fontId="6" fillId="2" borderId="36" xfId="1" applyFont="1" applyFill="1" applyBorder="1" applyAlignment="1" applyProtection="1">
      <alignment vertical="top"/>
      <protection locked="0"/>
    </xf>
    <xf numFmtId="0" fontId="24" fillId="2" borderId="37" xfId="1" applyFont="1" applyFill="1" applyBorder="1" applyAlignment="1" applyProtection="1">
      <alignment horizontal="center" vertical="top"/>
      <protection locked="0"/>
    </xf>
    <xf numFmtId="49" fontId="15" fillId="0" borderId="30" xfId="2" applyNumberFormat="1" applyFont="1" applyBorder="1" applyAlignment="1" applyProtection="1">
      <alignment horizontal="left" vertical="top"/>
      <protection locked="0"/>
    </xf>
    <xf numFmtId="49" fontId="24" fillId="0" borderId="31" xfId="2" applyNumberFormat="1" applyFont="1" applyBorder="1" applyAlignment="1" applyProtection="1">
      <alignment horizontal="center" vertical="top"/>
      <protection locked="0"/>
    </xf>
    <xf numFmtId="0" fontId="20" fillId="0" borderId="25" xfId="0" applyFont="1" applyBorder="1" applyAlignment="1">
      <alignment horizontal="left" vertical="top"/>
    </xf>
    <xf numFmtId="0" fontId="26" fillId="0" borderId="19" xfId="0" applyFont="1" applyBorder="1" applyAlignment="1">
      <alignment horizontal="left" vertical="top"/>
    </xf>
    <xf numFmtId="0" fontId="26" fillId="0" borderId="33" xfId="0" applyFont="1" applyBorder="1" applyAlignment="1">
      <alignment horizontal="left" vertical="top"/>
    </xf>
    <xf numFmtId="0" fontId="26" fillId="0" borderId="19" xfId="0" applyFont="1" applyFill="1" applyBorder="1" applyAlignment="1">
      <alignment horizontal="left" vertical="top"/>
    </xf>
    <xf numFmtId="0" fontId="20" fillId="0" borderId="17" xfId="0" applyFont="1" applyBorder="1" applyAlignment="1">
      <alignment vertical="top" wrapText="1"/>
    </xf>
    <xf numFmtId="0" fontId="26" fillId="0" borderId="6" xfId="0" applyFont="1" applyBorder="1" applyAlignment="1">
      <alignment horizontal="center" vertical="top"/>
    </xf>
    <xf numFmtId="0" fontId="6" fillId="2" borderId="18" xfId="1" applyFont="1" applyFill="1" applyBorder="1" applyAlignment="1" applyProtection="1">
      <alignment vertical="top"/>
      <protection locked="0"/>
    </xf>
    <xf numFmtId="0" fontId="24" fillId="2" borderId="28" xfId="1" applyFont="1" applyFill="1" applyBorder="1" applyAlignment="1" applyProtection="1">
      <alignment horizontal="center" vertical="top"/>
      <protection locked="0"/>
    </xf>
    <xf numFmtId="49" fontId="15" fillId="0" borderId="11" xfId="2" applyNumberFormat="1" applyFont="1" applyBorder="1" applyAlignment="1" applyProtection="1">
      <alignment horizontal="left" vertical="top"/>
      <protection locked="0"/>
    </xf>
    <xf numFmtId="49" fontId="24" fillId="0" borderId="21" xfId="2" applyNumberFormat="1" applyFont="1" applyBorder="1" applyAlignment="1" applyProtection="1">
      <alignment horizontal="center" vertical="top"/>
      <protection locked="0"/>
    </xf>
    <xf numFmtId="0" fontId="0" fillId="0" borderId="25" xfId="0" applyBorder="1" applyAlignment="1">
      <alignment horizontal="left" vertical="top"/>
    </xf>
    <xf numFmtId="0" fontId="28" fillId="0" borderId="19" xfId="19" applyFont="1" applyBorder="1" applyAlignment="1">
      <alignment horizontal="left" vertical="top" wrapText="1"/>
      <protection locked="0"/>
    </xf>
    <xf numFmtId="0" fontId="0" fillId="0" borderId="15" xfId="0" applyBorder="1" applyAlignment="1">
      <alignment horizontal="left" vertical="top"/>
    </xf>
    <xf numFmtId="0" fontId="28" fillId="0" borderId="20" xfId="19" applyFont="1" applyBorder="1" applyAlignment="1">
      <alignment horizontal="left" vertical="top" wrapText="1"/>
      <protection locked="0"/>
    </xf>
    <xf numFmtId="0" fontId="0" fillId="0" borderId="15" xfId="0" applyBorder="1" applyAlignment="1">
      <alignment vertical="top"/>
    </xf>
    <xf numFmtId="0" fontId="28" fillId="0" borderId="20" xfId="19" applyFont="1" applyBorder="1" applyAlignment="1">
      <alignment horizontal="center" vertical="top" wrapText="1"/>
      <protection locked="0"/>
    </xf>
    <xf numFmtId="0" fontId="0" fillId="0" borderId="34" xfId="0" applyBorder="1" applyAlignment="1">
      <alignment horizontal="left" vertical="top"/>
    </xf>
    <xf numFmtId="0" fontId="26" fillId="0" borderId="33" xfId="0" applyFont="1" applyFill="1" applyBorder="1" applyAlignment="1">
      <alignment horizontal="left" vertical="top"/>
    </xf>
    <xf numFmtId="0" fontId="26" fillId="0" borderId="20" xfId="0" applyFont="1" applyBorder="1" applyAlignment="1">
      <alignment horizontal="left" vertical="top"/>
    </xf>
    <xf numFmtId="0" fontId="28" fillId="0" borderId="19" xfId="21" applyFont="1" applyBorder="1" applyAlignment="1">
      <alignment horizontal="left" vertical="top" wrapText="1"/>
      <protection locked="0"/>
    </xf>
    <xf numFmtId="0" fontId="29" fillId="0" borderId="19" xfId="21" applyFont="1" applyBorder="1" applyAlignment="1">
      <alignment horizontal="left" vertical="top" wrapText="1"/>
      <protection locked="0"/>
    </xf>
    <xf numFmtId="0" fontId="28" fillId="0" borderId="33" xfId="21" applyFont="1" applyBorder="1" applyAlignment="1">
      <alignment horizontal="left" vertical="top" wrapText="1"/>
      <protection locked="0"/>
    </xf>
    <xf numFmtId="0" fontId="28" fillId="0" borderId="20" xfId="21" applyFont="1" applyBorder="1" applyAlignment="1">
      <alignment horizontal="left" vertical="top" wrapText="1"/>
      <protection locked="0"/>
    </xf>
    <xf numFmtId="0" fontId="28" fillId="0" borderId="20" xfId="21" applyFont="1" applyBorder="1" applyAlignment="1">
      <alignment horizontal="center" vertical="top" wrapText="1"/>
      <protection locked="0"/>
    </xf>
    <xf numFmtId="0" fontId="20" fillId="0" borderId="34" xfId="0" applyFont="1" applyBorder="1" applyAlignment="1">
      <alignment horizontal="left" vertical="top"/>
    </xf>
    <xf numFmtId="0" fontId="20" fillId="0" borderId="15" xfId="0" applyFont="1" applyBorder="1" applyAlignment="1">
      <alignment horizontal="left" vertical="top"/>
    </xf>
    <xf numFmtId="0" fontId="20" fillId="0" borderId="15" xfId="0" applyFont="1" applyBorder="1" applyAlignment="1">
      <alignment vertical="top"/>
    </xf>
    <xf numFmtId="0" fontId="24" fillId="2" borderId="36" xfId="1" applyFont="1" applyFill="1" applyBorder="1" applyAlignment="1" applyProtection="1">
      <alignment vertical="top"/>
      <protection locked="0"/>
    </xf>
    <xf numFmtId="49" fontId="24" fillId="0" borderId="30" xfId="2" applyNumberFormat="1" applyFont="1" applyBorder="1" applyAlignment="1" applyProtection="1">
      <alignment horizontal="left" vertical="top"/>
      <protection locked="0"/>
    </xf>
    <xf numFmtId="0" fontId="26" fillId="0" borderId="25" xfId="0" applyFont="1" applyBorder="1" applyAlignment="1">
      <alignment horizontal="left" vertical="top"/>
    </xf>
    <xf numFmtId="0" fontId="26" fillId="0" borderId="19" xfId="0" applyFont="1" applyFill="1" applyBorder="1" applyAlignment="1">
      <alignment horizontal="left" vertical="top" wrapText="1"/>
    </xf>
    <xf numFmtId="0" fontId="26" fillId="0" borderId="34" xfId="0" applyFont="1" applyBorder="1" applyAlignment="1">
      <alignment horizontal="left" vertical="top"/>
    </xf>
    <xf numFmtId="0" fontId="27" fillId="0" borderId="17" xfId="0" applyFont="1" applyBorder="1" applyAlignment="1">
      <alignment vertical="top"/>
    </xf>
    <xf numFmtId="0" fontId="26" fillId="0" borderId="6" xfId="0" applyFont="1" applyBorder="1" applyAlignment="1">
      <alignment horizontal="center" vertical="top" wrapText="1"/>
    </xf>
    <xf numFmtId="0" fontId="24" fillId="2" borderId="18" xfId="1" applyFont="1" applyFill="1" applyBorder="1" applyAlignment="1" applyProtection="1">
      <alignment vertical="top"/>
      <protection locked="0"/>
    </xf>
    <xf numFmtId="49" fontId="24" fillId="0" borderId="13" xfId="2" applyNumberFormat="1" applyFont="1" applyBorder="1" applyAlignment="1" applyProtection="1">
      <alignment horizontal="center" vertical="top"/>
      <protection locked="0"/>
    </xf>
    <xf numFmtId="0" fontId="36" fillId="0" borderId="33" xfId="0" applyFont="1" applyBorder="1" applyAlignment="1" applyProtection="1">
      <alignment horizontal="left" vertical="top" wrapText="1"/>
      <protection locked="0"/>
    </xf>
    <xf numFmtId="0" fontId="1" fillId="0" borderId="35" xfId="1" applyFont="1" applyFill="1" applyBorder="1" applyAlignment="1" applyProtection="1">
      <alignment vertical="top"/>
      <protection locked="0"/>
    </xf>
    <xf numFmtId="0" fontId="37" fillId="0" borderId="33" xfId="1" applyNumberFormat="1" applyFont="1" applyBorder="1" applyAlignment="1" applyProtection="1">
      <alignment vertical="top"/>
      <protection locked="0"/>
    </xf>
    <xf numFmtId="0" fontId="1" fillId="0" borderId="35" xfId="1" applyFont="1" applyBorder="1" applyAlignment="1" applyProtection="1">
      <alignment vertical="top"/>
      <protection locked="0"/>
    </xf>
    <xf numFmtId="0" fontId="36" fillId="0" borderId="19" xfId="0" applyFont="1" applyBorder="1" applyAlignment="1" applyProtection="1">
      <alignment horizontal="left" vertical="top" wrapText="1"/>
      <protection locked="0"/>
    </xf>
    <xf numFmtId="0" fontId="37" fillId="0" borderId="6" xfId="1" applyNumberFormat="1" applyFont="1" applyBorder="1" applyAlignment="1" applyProtection="1">
      <alignment vertical="top"/>
      <protection locked="0"/>
    </xf>
    <xf numFmtId="0" fontId="1" fillId="0" borderId="24" xfId="1" applyFont="1" applyBorder="1" applyAlignment="1" applyProtection="1">
      <alignment vertical="top"/>
      <protection locked="0"/>
    </xf>
    <xf numFmtId="0" fontId="1" fillId="0" borderId="26" xfId="1" applyFont="1" applyBorder="1" applyAlignment="1" applyProtection="1">
      <alignment vertical="top"/>
      <protection locked="0"/>
    </xf>
    <xf numFmtId="0" fontId="37" fillId="0" borderId="37" xfId="1" applyNumberFormat="1" applyFont="1" applyBorder="1" applyAlignment="1" applyProtection="1">
      <alignment vertical="top"/>
      <protection locked="0"/>
    </xf>
    <xf numFmtId="0" fontId="1" fillId="0" borderId="10" xfId="1" applyFont="1" applyBorder="1" applyAlignment="1" applyProtection="1">
      <alignment vertical="top"/>
      <protection locked="0"/>
    </xf>
    <xf numFmtId="49" fontId="1" fillId="0" borderId="6" xfId="1" applyNumberFormat="1" applyFont="1" applyBorder="1" applyProtection="1">
      <protection locked="0"/>
    </xf>
    <xf numFmtId="0" fontId="1" fillId="0" borderId="24" xfId="1" applyFont="1" applyFill="1" applyBorder="1" applyAlignment="1" applyProtection="1">
      <alignment vertical="top"/>
      <protection locked="0"/>
    </xf>
    <xf numFmtId="49" fontId="1" fillId="0" borderId="19" xfId="1" applyNumberFormat="1" applyFont="1" applyFill="1" applyBorder="1" applyProtection="1">
      <protection locked="0"/>
    </xf>
    <xf numFmtId="0" fontId="1" fillId="0" borderId="26" xfId="1" applyFont="1" applyFill="1" applyBorder="1" applyAlignment="1" applyProtection="1">
      <alignment vertical="top"/>
      <protection locked="0"/>
    </xf>
    <xf numFmtId="0" fontId="8" fillId="6" borderId="22" xfId="1" applyNumberFormat="1" applyFont="1" applyFill="1" applyBorder="1" applyAlignment="1">
      <alignment horizontal="center" vertical="center"/>
    </xf>
    <xf numFmtId="0" fontId="0" fillId="6" borderId="23" xfId="0" applyNumberFormat="1" applyFill="1" applyBorder="1" applyAlignment="1">
      <alignment horizontal="center" vertical="center"/>
    </xf>
    <xf numFmtId="0" fontId="0" fillId="6" borderId="24" xfId="0" applyNumberFormat="1" applyFill="1" applyBorder="1" applyAlignment="1">
      <alignment horizontal="center" vertical="center"/>
    </xf>
    <xf numFmtId="0" fontId="19" fillId="0" borderId="1" xfId="2" applyFont="1" applyFill="1" applyBorder="1" applyAlignment="1" applyProtection="1">
      <alignment horizontal="center"/>
      <protection locked="0"/>
    </xf>
    <xf numFmtId="0" fontId="19" fillId="0" borderId="2" xfId="2" applyFont="1" applyFill="1" applyBorder="1" applyAlignment="1" applyProtection="1">
      <alignment horizontal="center"/>
      <protection locked="0"/>
    </xf>
    <xf numFmtId="14" fontId="34" fillId="0" borderId="27" xfId="1" applyNumberFormat="1" applyFont="1" applyFill="1" applyBorder="1" applyAlignment="1" applyProtection="1">
      <alignment horizontal="center"/>
      <protection locked="0"/>
    </xf>
    <xf numFmtId="0" fontId="8" fillId="6" borderId="11" xfId="1" applyFont="1" applyFill="1" applyBorder="1" applyAlignment="1" applyProtection="1">
      <alignment horizontal="center" textRotation="90" wrapText="1"/>
    </xf>
    <xf numFmtId="0" fontId="0" fillId="0" borderId="15" xfId="0" applyBorder="1" applyAlignment="1">
      <alignment textRotation="90" wrapText="1"/>
    </xf>
    <xf numFmtId="0" fontId="8" fillId="6" borderId="21" xfId="1" applyFont="1" applyFill="1" applyBorder="1" applyAlignment="1" applyProtection="1">
      <alignment horizontal="center" textRotation="90" wrapText="1"/>
    </xf>
    <xf numFmtId="0" fontId="0" fillId="0" borderId="20" xfId="0" applyBorder="1" applyAlignment="1">
      <alignment textRotation="90" wrapText="1"/>
    </xf>
    <xf numFmtId="0" fontId="8" fillId="6" borderId="21" xfId="1" applyNumberFormat="1" applyFont="1" applyFill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</cellXfs>
  <cellStyles count="23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10" xfId="21"/>
    <cellStyle name="normální 2" xfId="6"/>
    <cellStyle name="normální 3" xfId="2"/>
    <cellStyle name="Normální 4" xfId="15"/>
    <cellStyle name="Normální 5" xfId="16"/>
    <cellStyle name="Normální 6" xfId="17"/>
    <cellStyle name="Normální 7" xfId="18"/>
    <cellStyle name="Normální 8" xfId="19"/>
    <cellStyle name="Normální 9" xfId="20"/>
    <cellStyle name="normální_POL.XLS" xfId="1"/>
    <cellStyle name="normální_SOxxxxxx" xfId="22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502"/>
  <sheetViews>
    <sheetView tabSelected="1" view="pageBreakPreview" zoomScaleNormal="100" zoomScaleSheetLayoutView="100" workbookViewId="0">
      <selection activeCell="H11" sqref="H11:H295"/>
    </sheetView>
  </sheetViews>
  <sheetFormatPr defaultRowHeight="15" x14ac:dyDescent="0.25"/>
  <cols>
    <col min="1" max="1" width="5.140625" customWidth="1"/>
    <col min="2" max="2" width="15.42578125" style="56" customWidth="1"/>
    <col min="3" max="3" width="48.5703125" customWidth="1"/>
    <col min="5" max="5" width="10.7109375" customWidth="1"/>
    <col min="7" max="7" width="12.7109375" customWidth="1"/>
    <col min="8" max="8" width="11.7109375" customWidth="1"/>
    <col min="9" max="9" width="12.42578125" customWidth="1"/>
    <col min="10" max="10" width="11.7109375" customWidth="1"/>
    <col min="11" max="11" width="21.42578125" customWidth="1"/>
    <col min="12" max="12" width="3.7109375" style="191" customWidth="1"/>
    <col min="13" max="13" width="5.85546875" style="6" customWidth="1"/>
    <col min="14" max="14" width="8.85546875" style="188" customWidth="1"/>
    <col min="15" max="15" width="31.28515625" style="186" customWidth="1"/>
    <col min="16" max="16" width="26.85546875" style="188" customWidth="1"/>
    <col min="17" max="17" width="4.5703125" style="188" customWidth="1"/>
  </cols>
  <sheetData>
    <row r="1" spans="1:17" ht="21" thickTop="1" thickBot="1" x14ac:dyDescent="0.4">
      <c r="A1" s="40" t="s">
        <v>8</v>
      </c>
      <c r="B1" s="52"/>
      <c r="C1" s="41"/>
      <c r="D1" s="3"/>
      <c r="E1" s="1"/>
      <c r="F1" s="1"/>
      <c r="G1" s="1"/>
      <c r="H1" s="2" t="s">
        <v>9</v>
      </c>
      <c r="I1" s="306" t="s">
        <v>0</v>
      </c>
      <c r="J1" s="307"/>
      <c r="K1" s="38">
        <f>SUM(I11:I570,K11:K570)/2</f>
        <v>0</v>
      </c>
      <c r="L1" s="183"/>
      <c r="M1" s="184" t="s">
        <v>275</v>
      </c>
      <c r="N1" s="185"/>
      <c r="P1" s="187"/>
    </row>
    <row r="2" spans="1:17" ht="16.5" thickTop="1" thickBot="1" x14ac:dyDescent="0.3">
      <c r="A2" s="59" t="s">
        <v>10</v>
      </c>
      <c r="B2" s="51"/>
      <c r="C2" s="42"/>
      <c r="D2" s="9"/>
      <c r="E2" s="10"/>
      <c r="F2" s="11"/>
      <c r="G2" s="9"/>
      <c r="H2" s="9"/>
      <c r="I2" s="9"/>
      <c r="J2" s="10"/>
      <c r="K2" s="37" t="s">
        <v>55</v>
      </c>
      <c r="L2" s="189"/>
      <c r="M2" s="190"/>
      <c r="N2" s="185"/>
    </row>
    <row r="3" spans="1:17" x14ac:dyDescent="0.25">
      <c r="A3" s="43" t="s">
        <v>1</v>
      </c>
      <c r="B3" s="52"/>
      <c r="C3" s="57" t="s">
        <v>56</v>
      </c>
      <c r="D3" s="4"/>
      <c r="E3" s="6"/>
      <c r="F3" s="12"/>
      <c r="G3" s="4"/>
      <c r="H3" s="4"/>
      <c r="I3" s="41" t="s">
        <v>11</v>
      </c>
      <c r="J3" s="5"/>
      <c r="K3" s="6"/>
      <c r="N3" s="185"/>
      <c r="P3" s="192"/>
      <c r="Q3" s="185"/>
    </row>
    <row r="4" spans="1:17" x14ac:dyDescent="0.25">
      <c r="A4" s="43" t="s">
        <v>3</v>
      </c>
      <c r="B4" s="52"/>
      <c r="C4" s="8" t="s">
        <v>223</v>
      </c>
      <c r="D4" s="4"/>
      <c r="E4" s="6"/>
      <c r="F4" s="12"/>
      <c r="G4" s="4"/>
      <c r="H4" s="4"/>
      <c r="I4" s="43" t="s">
        <v>12</v>
      </c>
      <c r="J4" s="7" t="s">
        <v>224</v>
      </c>
      <c r="K4" s="6"/>
      <c r="P4" s="192"/>
      <c r="Q4" s="185"/>
    </row>
    <row r="5" spans="1:17" ht="15.75" thickBot="1" x14ac:dyDescent="0.3">
      <c r="A5" s="44" t="s">
        <v>2</v>
      </c>
      <c r="B5" s="53"/>
      <c r="C5" s="58" t="s">
        <v>225</v>
      </c>
      <c r="D5" s="4"/>
      <c r="E5" s="6"/>
      <c r="F5" s="12"/>
      <c r="G5" s="4"/>
      <c r="H5" s="4"/>
      <c r="I5" s="45" t="s">
        <v>13</v>
      </c>
      <c r="J5" s="46"/>
      <c r="K5" s="13" t="s">
        <v>27</v>
      </c>
      <c r="L5" s="193"/>
      <c r="M5" s="308"/>
      <c r="N5" s="308"/>
      <c r="O5" s="308"/>
      <c r="P5" s="192"/>
      <c r="Q5" s="185"/>
    </row>
    <row r="6" spans="1:17" x14ac:dyDescent="0.25">
      <c r="A6" s="14" t="s">
        <v>14</v>
      </c>
      <c r="B6" s="54"/>
      <c r="C6" s="15"/>
      <c r="D6" s="15"/>
      <c r="E6" s="16"/>
      <c r="F6" s="17"/>
      <c r="G6" s="15"/>
      <c r="H6" s="18" t="s">
        <v>15</v>
      </c>
      <c r="I6" s="18"/>
      <c r="J6" s="18"/>
      <c r="K6" s="19"/>
      <c r="L6" s="204"/>
      <c r="M6" s="309" t="s">
        <v>276</v>
      </c>
      <c r="N6" s="311" t="s">
        <v>277</v>
      </c>
      <c r="O6" s="313" t="s">
        <v>278</v>
      </c>
      <c r="P6" s="303" t="s">
        <v>279</v>
      </c>
      <c r="Q6" s="185"/>
    </row>
    <row r="7" spans="1:17" x14ac:dyDescent="0.25">
      <c r="A7" s="20" t="s">
        <v>6</v>
      </c>
      <c r="B7" s="21" t="s">
        <v>16</v>
      </c>
      <c r="C7" s="22"/>
      <c r="D7" s="21" t="s">
        <v>17</v>
      </c>
      <c r="E7" s="23"/>
      <c r="F7" s="24" t="s">
        <v>18</v>
      </c>
      <c r="G7" s="21" t="s">
        <v>19</v>
      </c>
      <c r="H7" s="25" t="s">
        <v>20</v>
      </c>
      <c r="I7" s="26"/>
      <c r="J7" s="25" t="s">
        <v>21</v>
      </c>
      <c r="K7" s="27"/>
      <c r="L7" s="205"/>
      <c r="M7" s="310"/>
      <c r="N7" s="312"/>
      <c r="O7" s="314"/>
      <c r="P7" s="304"/>
    </row>
    <row r="8" spans="1:17" x14ac:dyDescent="0.25">
      <c r="A8" s="28" t="s">
        <v>22</v>
      </c>
      <c r="B8" s="29" t="s">
        <v>23</v>
      </c>
      <c r="C8" s="29" t="s">
        <v>24</v>
      </c>
      <c r="D8" s="29" t="s">
        <v>25</v>
      </c>
      <c r="E8" s="30" t="s">
        <v>4</v>
      </c>
      <c r="F8" s="31" t="s">
        <v>26</v>
      </c>
      <c r="G8" s="29" t="s">
        <v>26</v>
      </c>
      <c r="H8" s="47" t="s">
        <v>18</v>
      </c>
      <c r="I8" s="29" t="s">
        <v>5</v>
      </c>
      <c r="J8" s="47" t="s">
        <v>18</v>
      </c>
      <c r="K8" s="32" t="s">
        <v>5</v>
      </c>
      <c r="L8" s="206"/>
      <c r="M8" s="310"/>
      <c r="N8" s="312"/>
      <c r="O8" s="315"/>
      <c r="P8" s="305"/>
    </row>
    <row r="9" spans="1:17" ht="15.75" thickBot="1" x14ac:dyDescent="0.3">
      <c r="A9" s="33"/>
      <c r="B9" s="34">
        <v>1</v>
      </c>
      <c r="C9" s="34">
        <v>2</v>
      </c>
      <c r="D9" s="34">
        <v>3</v>
      </c>
      <c r="E9" s="34">
        <v>4</v>
      </c>
      <c r="F9" s="35">
        <v>5</v>
      </c>
      <c r="G9" s="34">
        <v>6</v>
      </c>
      <c r="H9" s="34">
        <v>7</v>
      </c>
      <c r="I9" s="34">
        <v>8</v>
      </c>
      <c r="J9" s="35">
        <v>9</v>
      </c>
      <c r="K9" s="36">
        <v>10</v>
      </c>
      <c r="L9" s="207"/>
      <c r="M9" s="208">
        <v>12</v>
      </c>
      <c r="N9" s="209">
        <v>13</v>
      </c>
      <c r="O9" s="210">
        <v>14</v>
      </c>
      <c r="P9" s="211">
        <v>15</v>
      </c>
    </row>
    <row r="10" spans="1:17" ht="15.75" thickBot="1" x14ac:dyDescent="0.3">
      <c r="A10" s="39"/>
      <c r="B10" s="55"/>
      <c r="C10" s="39"/>
      <c r="D10" s="39"/>
      <c r="E10" s="39"/>
      <c r="F10" s="39"/>
      <c r="G10" s="39"/>
      <c r="H10" s="39"/>
      <c r="I10" s="39"/>
      <c r="J10" s="39"/>
      <c r="K10" s="39"/>
      <c r="L10" s="194"/>
      <c r="M10" s="223"/>
      <c r="N10" s="224"/>
      <c r="O10" s="225"/>
      <c r="P10" s="226"/>
      <c r="Q10" s="195"/>
    </row>
    <row r="11" spans="1:17" x14ac:dyDescent="0.25">
      <c r="A11" s="62" t="s">
        <v>28</v>
      </c>
      <c r="B11" s="63">
        <v>1</v>
      </c>
      <c r="C11" s="151" t="s">
        <v>7</v>
      </c>
      <c r="D11" s="65"/>
      <c r="E11" s="66"/>
      <c r="F11" s="67"/>
      <c r="G11" s="68"/>
      <c r="H11" s="65"/>
      <c r="I11" s="69"/>
      <c r="J11" s="70"/>
      <c r="K11" s="71"/>
      <c r="M11" s="215"/>
      <c r="N11" s="216"/>
      <c r="O11" s="217"/>
      <c r="P11" s="218"/>
      <c r="Q11" s="4"/>
    </row>
    <row r="12" spans="1:17" s="48" customFormat="1" ht="108" x14ac:dyDescent="0.2">
      <c r="A12" s="240">
        <v>1</v>
      </c>
      <c r="B12" s="241">
        <v>113106121</v>
      </c>
      <c r="C12" s="115" t="s">
        <v>57</v>
      </c>
      <c r="D12" s="115" t="s">
        <v>58</v>
      </c>
      <c r="E12" s="72">
        <v>25</v>
      </c>
      <c r="F12" s="73">
        <v>0</v>
      </c>
      <c r="G12" s="74">
        <f t="shared" ref="G12:G19" si="0">E12*F12</f>
        <v>0</v>
      </c>
      <c r="H12" s="75"/>
      <c r="I12" s="76">
        <f>CEILING(E12*H12,0.1)</f>
        <v>0</v>
      </c>
      <c r="J12" s="75"/>
      <c r="K12" s="152">
        <f>CEILING(E12*J12,0.1)</f>
        <v>0</v>
      </c>
      <c r="L12" s="191"/>
      <c r="M12" s="219"/>
      <c r="N12" s="212"/>
      <c r="O12" s="289" t="s">
        <v>280</v>
      </c>
      <c r="P12" s="220" t="s">
        <v>227</v>
      </c>
      <c r="Q12" s="4"/>
    </row>
    <row r="13" spans="1:17" s="48" customFormat="1" ht="94.5" x14ac:dyDescent="0.2">
      <c r="A13" s="240">
        <f t="shared" ref="A13:A18" si="1">A12+1</f>
        <v>2</v>
      </c>
      <c r="B13" s="241">
        <v>113106123</v>
      </c>
      <c r="C13" s="115" t="s">
        <v>59</v>
      </c>
      <c r="D13" s="115" t="s">
        <v>58</v>
      </c>
      <c r="E13" s="72">
        <v>50</v>
      </c>
      <c r="F13" s="73">
        <v>0</v>
      </c>
      <c r="G13" s="74">
        <f t="shared" si="0"/>
        <v>0</v>
      </c>
      <c r="H13" s="75"/>
      <c r="I13" s="76">
        <f t="shared" ref="I13:I30" si="2">CEILING(E13*H13,0.1)</f>
        <v>0</v>
      </c>
      <c r="J13" s="75"/>
      <c r="K13" s="152">
        <f t="shared" ref="K13:K30" si="3">CEILING(E13*J13,0.1)</f>
        <v>0</v>
      </c>
      <c r="L13" s="191"/>
      <c r="M13" s="219"/>
      <c r="N13" s="212"/>
      <c r="O13" s="289" t="s">
        <v>281</v>
      </c>
      <c r="P13" s="220" t="s">
        <v>228</v>
      </c>
      <c r="Q13" s="4"/>
    </row>
    <row r="14" spans="1:17" s="48" customFormat="1" ht="67.5" x14ac:dyDescent="0.2">
      <c r="A14" s="242">
        <f t="shared" si="1"/>
        <v>3</v>
      </c>
      <c r="B14" s="243">
        <v>113202111</v>
      </c>
      <c r="C14" s="129" t="s">
        <v>60</v>
      </c>
      <c r="D14" s="129" t="s">
        <v>61</v>
      </c>
      <c r="E14" s="84">
        <v>29.4</v>
      </c>
      <c r="F14" s="85">
        <v>0</v>
      </c>
      <c r="G14" s="86">
        <f t="shared" si="0"/>
        <v>0</v>
      </c>
      <c r="H14" s="87"/>
      <c r="I14" s="88">
        <f t="shared" si="2"/>
        <v>0</v>
      </c>
      <c r="J14" s="87"/>
      <c r="K14" s="155">
        <f t="shared" si="3"/>
        <v>0</v>
      </c>
      <c r="L14" s="191"/>
      <c r="M14" s="219"/>
      <c r="N14" s="212"/>
      <c r="O14" s="289" t="s">
        <v>282</v>
      </c>
      <c r="P14" s="220" t="s">
        <v>229</v>
      </c>
      <c r="Q14" s="4"/>
    </row>
    <row r="15" spans="1:17" s="48" customFormat="1" ht="78.75" x14ac:dyDescent="0.2">
      <c r="A15" s="244">
        <f t="shared" si="1"/>
        <v>4</v>
      </c>
      <c r="B15" s="245">
        <v>122201101</v>
      </c>
      <c r="C15" s="116" t="s">
        <v>62</v>
      </c>
      <c r="D15" s="178" t="s">
        <v>63</v>
      </c>
      <c r="E15" s="150">
        <v>18.503</v>
      </c>
      <c r="F15" s="81">
        <v>0</v>
      </c>
      <c r="G15" s="179">
        <f t="shared" si="0"/>
        <v>0</v>
      </c>
      <c r="H15" s="82"/>
      <c r="I15" s="83">
        <f t="shared" si="2"/>
        <v>0</v>
      </c>
      <c r="J15" s="82"/>
      <c r="K15" s="154">
        <f t="shared" si="3"/>
        <v>0</v>
      </c>
      <c r="L15" s="191"/>
      <c r="M15" s="219"/>
      <c r="N15" s="212"/>
      <c r="O15" s="289" t="s">
        <v>284</v>
      </c>
      <c r="P15" s="220" t="s">
        <v>283</v>
      </c>
      <c r="Q15" s="4"/>
    </row>
    <row r="16" spans="1:17" s="48" customFormat="1" ht="78.75" x14ac:dyDescent="0.2">
      <c r="A16" s="240">
        <f t="shared" si="1"/>
        <v>5</v>
      </c>
      <c r="B16" s="241">
        <v>122201109</v>
      </c>
      <c r="C16" s="115" t="s">
        <v>64</v>
      </c>
      <c r="D16" s="115" t="s">
        <v>63</v>
      </c>
      <c r="E16" s="72">
        <v>18.503</v>
      </c>
      <c r="F16" s="73">
        <v>0</v>
      </c>
      <c r="G16" s="74">
        <f t="shared" si="0"/>
        <v>0</v>
      </c>
      <c r="H16" s="75"/>
      <c r="I16" s="76">
        <f t="shared" si="2"/>
        <v>0</v>
      </c>
      <c r="J16" s="75"/>
      <c r="K16" s="152">
        <f t="shared" si="3"/>
        <v>0</v>
      </c>
      <c r="L16" s="191"/>
      <c r="M16" s="219"/>
      <c r="N16" s="212"/>
      <c r="O16" s="289" t="s">
        <v>285</v>
      </c>
      <c r="P16" s="220" t="s">
        <v>283</v>
      </c>
      <c r="Q16" s="4"/>
    </row>
    <row r="17" spans="1:17" s="48" customFormat="1" ht="40.5" x14ac:dyDescent="0.2">
      <c r="A17" s="240">
        <f t="shared" si="1"/>
        <v>6</v>
      </c>
      <c r="B17" s="241">
        <v>131201201</v>
      </c>
      <c r="C17" s="115" t="s">
        <v>65</v>
      </c>
      <c r="D17" s="115" t="s">
        <v>63</v>
      </c>
      <c r="E17" s="72">
        <v>2.25</v>
      </c>
      <c r="F17" s="73">
        <v>0</v>
      </c>
      <c r="G17" s="74">
        <f t="shared" si="0"/>
        <v>0</v>
      </c>
      <c r="H17" s="75"/>
      <c r="I17" s="76">
        <f t="shared" si="2"/>
        <v>0</v>
      </c>
      <c r="J17" s="75"/>
      <c r="K17" s="152">
        <f t="shared" si="3"/>
        <v>0</v>
      </c>
      <c r="L17" s="191"/>
      <c r="M17" s="219"/>
      <c r="N17" s="212"/>
      <c r="O17" s="289" t="s">
        <v>286</v>
      </c>
      <c r="P17" s="220" t="s">
        <v>230</v>
      </c>
      <c r="Q17" s="4"/>
    </row>
    <row r="18" spans="1:17" s="48" customFormat="1" ht="54" x14ac:dyDescent="0.2">
      <c r="A18" s="242">
        <f t="shared" si="1"/>
        <v>7</v>
      </c>
      <c r="B18" s="243">
        <v>131201209</v>
      </c>
      <c r="C18" s="129" t="s">
        <v>66</v>
      </c>
      <c r="D18" s="129" t="s">
        <v>63</v>
      </c>
      <c r="E18" s="84">
        <v>2.25</v>
      </c>
      <c r="F18" s="85">
        <v>0</v>
      </c>
      <c r="G18" s="86">
        <f t="shared" si="0"/>
        <v>0</v>
      </c>
      <c r="H18" s="87"/>
      <c r="I18" s="88">
        <f t="shared" si="2"/>
        <v>0</v>
      </c>
      <c r="J18" s="87"/>
      <c r="K18" s="155">
        <f t="shared" si="3"/>
        <v>0</v>
      </c>
      <c r="L18" s="191"/>
      <c r="M18" s="219"/>
      <c r="N18" s="212"/>
      <c r="O18" s="289" t="s">
        <v>287</v>
      </c>
      <c r="P18" s="290"/>
      <c r="Q18" s="4"/>
    </row>
    <row r="19" spans="1:17" s="48" customFormat="1" ht="54" x14ac:dyDescent="0.2">
      <c r="A19" s="240">
        <f t="shared" ref="A19" si="4">A18+1</f>
        <v>8</v>
      </c>
      <c r="B19" s="241">
        <v>132201101</v>
      </c>
      <c r="C19" s="115" t="s">
        <v>67</v>
      </c>
      <c r="D19" s="115" t="s">
        <v>63</v>
      </c>
      <c r="E19" s="72">
        <v>46.902000000000001</v>
      </c>
      <c r="F19" s="73">
        <v>0</v>
      </c>
      <c r="G19" s="74">
        <f t="shared" si="0"/>
        <v>0</v>
      </c>
      <c r="H19" s="75"/>
      <c r="I19" s="76">
        <f t="shared" si="2"/>
        <v>0</v>
      </c>
      <c r="J19" s="75"/>
      <c r="K19" s="152">
        <f t="shared" si="3"/>
        <v>0</v>
      </c>
      <c r="L19" s="191"/>
      <c r="M19" s="219"/>
      <c r="N19" s="212"/>
      <c r="O19" s="289" t="s">
        <v>289</v>
      </c>
      <c r="P19" s="220" t="s">
        <v>288</v>
      </c>
      <c r="Q19" s="4"/>
    </row>
    <row r="20" spans="1:17" s="48" customFormat="1" ht="67.5" x14ac:dyDescent="0.2">
      <c r="A20" s="240">
        <f t="shared" ref="A20:A28" si="5">A19+1</f>
        <v>9</v>
      </c>
      <c r="B20" s="241">
        <v>132201109</v>
      </c>
      <c r="C20" s="115" t="s">
        <v>68</v>
      </c>
      <c r="D20" s="115" t="s">
        <v>63</v>
      </c>
      <c r="E20" s="72">
        <v>46.902000000000001</v>
      </c>
      <c r="F20" s="73">
        <v>0</v>
      </c>
      <c r="G20" s="74">
        <f>E20*F20</f>
        <v>0</v>
      </c>
      <c r="H20" s="75"/>
      <c r="I20" s="76">
        <f t="shared" si="2"/>
        <v>0</v>
      </c>
      <c r="J20" s="75"/>
      <c r="K20" s="152">
        <f t="shared" si="3"/>
        <v>0</v>
      </c>
      <c r="L20" s="191"/>
      <c r="M20" s="219"/>
      <c r="N20" s="212"/>
      <c r="O20" s="289" t="s">
        <v>291</v>
      </c>
      <c r="P20" s="220" t="s">
        <v>290</v>
      </c>
      <c r="Q20" s="4"/>
    </row>
    <row r="21" spans="1:17" s="48" customFormat="1" ht="135" x14ac:dyDescent="0.2">
      <c r="A21" s="240">
        <f t="shared" si="5"/>
        <v>10</v>
      </c>
      <c r="B21" s="241">
        <v>162701105</v>
      </c>
      <c r="C21" s="115" t="s">
        <v>69</v>
      </c>
      <c r="D21" s="115" t="s">
        <v>63</v>
      </c>
      <c r="E21" s="72">
        <v>67.655000000000001</v>
      </c>
      <c r="F21" s="73">
        <v>0</v>
      </c>
      <c r="G21" s="74">
        <f t="shared" ref="G21:G26" si="6">E21*F21</f>
        <v>0</v>
      </c>
      <c r="H21" s="75"/>
      <c r="I21" s="76">
        <f t="shared" si="2"/>
        <v>0</v>
      </c>
      <c r="J21" s="75"/>
      <c r="K21" s="152">
        <f t="shared" si="3"/>
        <v>0</v>
      </c>
      <c r="L21" s="191"/>
      <c r="M21" s="219"/>
      <c r="N21" s="212"/>
      <c r="O21" s="289" t="s">
        <v>293</v>
      </c>
      <c r="P21" s="220" t="s">
        <v>292</v>
      </c>
      <c r="Q21" s="188"/>
    </row>
    <row r="22" spans="1:17" s="48" customFormat="1" ht="135" x14ac:dyDescent="0.2">
      <c r="A22" s="240">
        <f t="shared" si="5"/>
        <v>11</v>
      </c>
      <c r="B22" s="241">
        <v>162701109</v>
      </c>
      <c r="C22" s="115" t="s">
        <v>70</v>
      </c>
      <c r="D22" s="115" t="s">
        <v>63</v>
      </c>
      <c r="E22" s="72">
        <v>1353.0920000000001</v>
      </c>
      <c r="F22" s="73">
        <v>0</v>
      </c>
      <c r="G22" s="74">
        <f t="shared" si="6"/>
        <v>0</v>
      </c>
      <c r="H22" s="75"/>
      <c r="I22" s="76">
        <f t="shared" si="2"/>
        <v>0</v>
      </c>
      <c r="J22" s="75"/>
      <c r="K22" s="152">
        <f t="shared" si="3"/>
        <v>0</v>
      </c>
      <c r="L22" s="191"/>
      <c r="M22" s="219"/>
      <c r="N22" s="212"/>
      <c r="O22" s="289" t="s">
        <v>295</v>
      </c>
      <c r="P22" s="220" t="s">
        <v>294</v>
      </c>
      <c r="Q22" s="188"/>
    </row>
    <row r="23" spans="1:17" s="48" customFormat="1" ht="135" x14ac:dyDescent="0.2">
      <c r="A23" s="240">
        <f t="shared" si="5"/>
        <v>12</v>
      </c>
      <c r="B23" s="241">
        <v>167101101</v>
      </c>
      <c r="C23" s="115" t="s">
        <v>71</v>
      </c>
      <c r="D23" s="115" t="s">
        <v>63</v>
      </c>
      <c r="E23" s="72">
        <v>67.655000000000001</v>
      </c>
      <c r="F23" s="73">
        <v>0</v>
      </c>
      <c r="G23" s="74">
        <f t="shared" si="6"/>
        <v>0</v>
      </c>
      <c r="H23" s="75"/>
      <c r="I23" s="76">
        <f t="shared" si="2"/>
        <v>0</v>
      </c>
      <c r="J23" s="75"/>
      <c r="K23" s="152">
        <f t="shared" si="3"/>
        <v>0</v>
      </c>
      <c r="L23" s="191"/>
      <c r="M23" s="219"/>
      <c r="N23" s="212"/>
      <c r="O23" s="289" t="s">
        <v>296</v>
      </c>
      <c r="P23" s="220" t="s">
        <v>292</v>
      </c>
      <c r="Q23" s="188"/>
    </row>
    <row r="24" spans="1:17" s="48" customFormat="1" ht="54" x14ac:dyDescent="0.2">
      <c r="A24" s="240">
        <f t="shared" si="5"/>
        <v>13</v>
      </c>
      <c r="B24" s="241">
        <v>171201101</v>
      </c>
      <c r="C24" s="115" t="s">
        <v>72</v>
      </c>
      <c r="D24" s="115" t="s">
        <v>63</v>
      </c>
      <c r="E24" s="72">
        <v>13</v>
      </c>
      <c r="F24" s="73">
        <v>0</v>
      </c>
      <c r="G24" s="74">
        <f t="shared" si="6"/>
        <v>0</v>
      </c>
      <c r="H24" s="75"/>
      <c r="I24" s="76">
        <f t="shared" si="2"/>
        <v>0</v>
      </c>
      <c r="J24" s="75"/>
      <c r="K24" s="152">
        <f t="shared" si="3"/>
        <v>0</v>
      </c>
      <c r="L24" s="191"/>
      <c r="M24" s="219"/>
      <c r="N24" s="212"/>
      <c r="O24" s="289" t="s">
        <v>297</v>
      </c>
      <c r="P24" s="220" t="s">
        <v>231</v>
      </c>
      <c r="Q24" s="188"/>
    </row>
    <row r="25" spans="1:17" s="48" customFormat="1" ht="94.5" x14ac:dyDescent="0.2">
      <c r="A25" s="240">
        <f t="shared" si="5"/>
        <v>14</v>
      </c>
      <c r="B25" s="241">
        <v>583438720</v>
      </c>
      <c r="C25" s="115" t="s">
        <v>73</v>
      </c>
      <c r="D25" s="115" t="s">
        <v>74</v>
      </c>
      <c r="E25" s="72">
        <v>13</v>
      </c>
      <c r="F25" s="73">
        <v>1</v>
      </c>
      <c r="G25" s="74">
        <f t="shared" si="6"/>
        <v>13</v>
      </c>
      <c r="H25" s="75"/>
      <c r="I25" s="76">
        <f t="shared" si="2"/>
        <v>0</v>
      </c>
      <c r="J25" s="75"/>
      <c r="K25" s="152">
        <f t="shared" si="3"/>
        <v>0</v>
      </c>
      <c r="L25" s="191"/>
      <c r="M25" s="219"/>
      <c r="N25" s="213"/>
      <c r="O25" s="289" t="s">
        <v>298</v>
      </c>
      <c r="P25" s="220" t="s">
        <v>231</v>
      </c>
      <c r="Q25" s="188"/>
    </row>
    <row r="26" spans="1:17" s="48" customFormat="1" ht="135" x14ac:dyDescent="0.2">
      <c r="A26" s="240">
        <f t="shared" si="5"/>
        <v>15</v>
      </c>
      <c r="B26" s="241">
        <v>171201201</v>
      </c>
      <c r="C26" s="115" t="s">
        <v>75</v>
      </c>
      <c r="D26" s="115" t="s">
        <v>63</v>
      </c>
      <c r="E26" s="72">
        <v>67.655000000000001</v>
      </c>
      <c r="F26" s="73">
        <v>0</v>
      </c>
      <c r="G26" s="74">
        <f t="shared" si="6"/>
        <v>0</v>
      </c>
      <c r="H26" s="75"/>
      <c r="I26" s="76">
        <f t="shared" si="2"/>
        <v>0</v>
      </c>
      <c r="J26" s="75"/>
      <c r="K26" s="152">
        <f t="shared" si="3"/>
        <v>0</v>
      </c>
      <c r="L26" s="191"/>
      <c r="M26" s="219"/>
      <c r="N26" s="212"/>
      <c r="O26" s="289" t="s">
        <v>299</v>
      </c>
      <c r="P26" s="220" t="s">
        <v>292</v>
      </c>
      <c r="Q26" s="188"/>
    </row>
    <row r="27" spans="1:17" s="48" customFormat="1" ht="54" x14ac:dyDescent="0.2">
      <c r="A27" s="240">
        <f t="shared" si="5"/>
        <v>16</v>
      </c>
      <c r="B27" s="241">
        <v>174101101</v>
      </c>
      <c r="C27" s="115" t="s">
        <v>76</v>
      </c>
      <c r="D27" s="115" t="s">
        <v>63</v>
      </c>
      <c r="E27" s="72">
        <v>5.28</v>
      </c>
      <c r="F27" s="73">
        <v>0</v>
      </c>
      <c r="G27" s="74">
        <f t="shared" ref="G27:G30" si="7">E27*F27</f>
        <v>0</v>
      </c>
      <c r="H27" s="75"/>
      <c r="I27" s="76">
        <f t="shared" si="2"/>
        <v>0</v>
      </c>
      <c r="J27" s="75"/>
      <c r="K27" s="152">
        <f t="shared" si="3"/>
        <v>0</v>
      </c>
      <c r="L27" s="191"/>
      <c r="M27" s="219"/>
      <c r="N27" s="212"/>
      <c r="O27" s="289" t="s">
        <v>301</v>
      </c>
      <c r="P27" s="220" t="s">
        <v>300</v>
      </c>
      <c r="Q27" s="188"/>
    </row>
    <row r="28" spans="1:17" s="48" customFormat="1" ht="54" x14ac:dyDescent="0.2">
      <c r="A28" s="242">
        <f t="shared" si="5"/>
        <v>17</v>
      </c>
      <c r="B28" s="246" t="s">
        <v>273</v>
      </c>
      <c r="C28" s="129" t="s">
        <v>274</v>
      </c>
      <c r="D28" s="129" t="s">
        <v>74</v>
      </c>
      <c r="E28" s="84">
        <v>5.28</v>
      </c>
      <c r="F28" s="85">
        <v>1</v>
      </c>
      <c r="G28" s="86">
        <f t="shared" si="7"/>
        <v>5.28</v>
      </c>
      <c r="H28" s="87"/>
      <c r="I28" s="88">
        <f t="shared" si="2"/>
        <v>0</v>
      </c>
      <c r="J28" s="87"/>
      <c r="K28" s="155">
        <f t="shared" si="3"/>
        <v>0</v>
      </c>
      <c r="L28" s="191"/>
      <c r="M28" s="219"/>
      <c r="N28" s="212"/>
      <c r="O28" s="289" t="s">
        <v>370</v>
      </c>
      <c r="P28" s="290"/>
      <c r="Q28" s="188"/>
    </row>
    <row r="29" spans="1:17" s="48" customFormat="1" ht="67.5" x14ac:dyDescent="0.2">
      <c r="A29" s="244">
        <f t="shared" ref="A29" si="8">A28+1</f>
        <v>18</v>
      </c>
      <c r="B29" s="241">
        <v>175101201</v>
      </c>
      <c r="C29" s="115" t="s">
        <v>77</v>
      </c>
      <c r="D29" s="115" t="s">
        <v>63</v>
      </c>
      <c r="E29" s="72">
        <v>151.38200000000001</v>
      </c>
      <c r="F29" s="73">
        <v>0</v>
      </c>
      <c r="G29" s="74">
        <f t="shared" si="7"/>
        <v>0</v>
      </c>
      <c r="H29" s="75"/>
      <c r="I29" s="76">
        <f t="shared" si="2"/>
        <v>0</v>
      </c>
      <c r="J29" s="75"/>
      <c r="K29" s="152">
        <f t="shared" si="3"/>
        <v>0</v>
      </c>
      <c r="L29" s="191"/>
      <c r="M29" s="219"/>
      <c r="N29" s="212"/>
      <c r="O29" s="289" t="s">
        <v>302</v>
      </c>
      <c r="P29" s="220" t="s">
        <v>232</v>
      </c>
      <c r="Q29" s="188"/>
    </row>
    <row r="30" spans="1:17" s="48" customFormat="1" ht="54" x14ac:dyDescent="0.2">
      <c r="A30" s="240">
        <f>A29+1</f>
        <v>19</v>
      </c>
      <c r="B30" s="241">
        <v>182201101</v>
      </c>
      <c r="C30" s="115" t="s">
        <v>78</v>
      </c>
      <c r="D30" s="115" t="s">
        <v>58</v>
      </c>
      <c r="E30" s="72">
        <v>260</v>
      </c>
      <c r="F30" s="73">
        <v>0</v>
      </c>
      <c r="G30" s="74">
        <f t="shared" si="7"/>
        <v>0</v>
      </c>
      <c r="H30" s="75"/>
      <c r="I30" s="76">
        <f t="shared" si="2"/>
        <v>0</v>
      </c>
      <c r="J30" s="75"/>
      <c r="K30" s="152">
        <f t="shared" si="3"/>
        <v>0</v>
      </c>
      <c r="L30" s="191"/>
      <c r="M30" s="227"/>
      <c r="N30" s="301"/>
      <c r="O30" s="293" t="s">
        <v>303</v>
      </c>
      <c r="P30" s="302"/>
      <c r="Q30" s="188"/>
    </row>
    <row r="31" spans="1:17" s="49" customFormat="1" ht="14.25" x14ac:dyDescent="0.2">
      <c r="A31" s="247"/>
      <c r="B31" s="248"/>
      <c r="C31" s="89"/>
      <c r="D31" s="89"/>
      <c r="E31" s="90"/>
      <c r="F31" s="91"/>
      <c r="G31" s="92"/>
      <c r="H31" s="93"/>
      <c r="I31" s="94"/>
      <c r="J31" s="93"/>
      <c r="K31" s="156"/>
      <c r="L31" s="191"/>
      <c r="M31" s="230"/>
      <c r="N31" s="231"/>
      <c r="O31" s="294"/>
      <c r="P31" s="295"/>
      <c r="Q31" s="188"/>
    </row>
    <row r="32" spans="1:17" ht="15.75" thickBot="1" x14ac:dyDescent="0.3">
      <c r="A32" s="249" t="s">
        <v>29</v>
      </c>
      <c r="B32" s="250" t="s">
        <v>30</v>
      </c>
      <c r="C32" s="120" t="str">
        <f>C11</f>
        <v xml:space="preserve">Zemní práce </v>
      </c>
      <c r="D32" s="122"/>
      <c r="E32" s="167"/>
      <c r="F32" s="121"/>
      <c r="G32" s="121">
        <f>SUM(G12:G30)</f>
        <v>18.28</v>
      </c>
      <c r="H32" s="122"/>
      <c r="I32" s="122">
        <f>SUM(I12:I30)</f>
        <v>0</v>
      </c>
      <c r="J32" s="122"/>
      <c r="K32" s="168">
        <f>SUM(K12:K31)</f>
        <v>0</v>
      </c>
      <c r="M32" s="221"/>
      <c r="N32" s="222"/>
      <c r="O32" s="297"/>
      <c r="P32" s="298"/>
    </row>
    <row r="33" spans="1:17" x14ac:dyDescent="0.25">
      <c r="A33" s="251" t="s">
        <v>28</v>
      </c>
      <c r="B33" s="252" t="s">
        <v>31</v>
      </c>
      <c r="C33" s="151" t="s">
        <v>32</v>
      </c>
      <c r="D33" s="65"/>
      <c r="E33" s="66"/>
      <c r="F33" s="67"/>
      <c r="G33" s="68"/>
      <c r="H33" s="65"/>
      <c r="I33" s="95"/>
      <c r="J33" s="65"/>
      <c r="K33" s="71"/>
      <c r="M33" s="230"/>
      <c r="N33" s="299"/>
      <c r="O33" s="294"/>
      <c r="P33" s="300"/>
    </row>
    <row r="34" spans="1:17" s="50" customFormat="1" ht="54" x14ac:dyDescent="0.2">
      <c r="A34" s="253">
        <f>A30+1</f>
        <v>20</v>
      </c>
      <c r="B34" s="254">
        <v>211531111</v>
      </c>
      <c r="C34" s="115" t="s">
        <v>79</v>
      </c>
      <c r="D34" s="128" t="s">
        <v>63</v>
      </c>
      <c r="E34" s="96">
        <v>24.48</v>
      </c>
      <c r="F34" s="97">
        <v>1.63</v>
      </c>
      <c r="G34" s="98">
        <f t="shared" ref="G34:G40" si="9">E34*F34</f>
        <v>39.9024</v>
      </c>
      <c r="H34" s="99"/>
      <c r="I34" s="100">
        <f>CEILING(E34*H34,0.1)</f>
        <v>0</v>
      </c>
      <c r="J34" s="99"/>
      <c r="K34" s="157">
        <f>CEILING(E34*J34,0.1)</f>
        <v>0</v>
      </c>
      <c r="L34" s="191"/>
      <c r="M34" s="219"/>
      <c r="N34" s="213"/>
      <c r="O34" s="289" t="s">
        <v>304</v>
      </c>
      <c r="P34" s="220" t="s">
        <v>233</v>
      </c>
      <c r="Q34" s="188"/>
    </row>
    <row r="35" spans="1:17" s="50" customFormat="1" ht="67.5" x14ac:dyDescent="0.2">
      <c r="A35" s="240">
        <f>A34+1</f>
        <v>21</v>
      </c>
      <c r="B35" s="254">
        <v>211971122</v>
      </c>
      <c r="C35" s="115" t="s">
        <v>80</v>
      </c>
      <c r="D35" s="128" t="s">
        <v>58</v>
      </c>
      <c r="E35" s="96">
        <v>171</v>
      </c>
      <c r="F35" s="97">
        <v>2.7E-4</v>
      </c>
      <c r="G35" s="98">
        <f t="shared" si="9"/>
        <v>4.6170000000000003E-2</v>
      </c>
      <c r="H35" s="99"/>
      <c r="I35" s="100">
        <f t="shared" ref="I35:I40" si="10">CEILING(E35*H35,0.1)</f>
        <v>0</v>
      </c>
      <c r="J35" s="99"/>
      <c r="K35" s="157">
        <f t="shared" ref="K35:K40" si="11">CEILING(E35*J35,0.1)</f>
        <v>0</v>
      </c>
      <c r="L35" s="191"/>
      <c r="M35" s="219"/>
      <c r="N35" s="213"/>
      <c r="O35" s="289" t="s">
        <v>305</v>
      </c>
      <c r="P35" s="220" t="s">
        <v>234</v>
      </c>
      <c r="Q35" s="188"/>
    </row>
    <row r="36" spans="1:17" s="50" customFormat="1" ht="30.75" customHeight="1" x14ac:dyDescent="0.2">
      <c r="A36" s="242">
        <f>A35+1</f>
        <v>22</v>
      </c>
      <c r="B36" s="255">
        <v>693110030</v>
      </c>
      <c r="C36" s="129" t="s">
        <v>81</v>
      </c>
      <c r="D36" s="130" t="s">
        <v>58</v>
      </c>
      <c r="E36" s="105">
        <v>171</v>
      </c>
      <c r="F36" s="106">
        <v>2.0000000000000001E-4</v>
      </c>
      <c r="G36" s="107">
        <f t="shared" si="9"/>
        <v>3.4200000000000001E-2</v>
      </c>
      <c r="H36" s="108"/>
      <c r="I36" s="109">
        <f t="shared" si="10"/>
        <v>0</v>
      </c>
      <c r="J36" s="108"/>
      <c r="K36" s="159">
        <f t="shared" si="11"/>
        <v>0</v>
      </c>
      <c r="L36" s="191"/>
      <c r="M36" s="219"/>
      <c r="N36" s="213"/>
      <c r="O36" s="289" t="s">
        <v>306</v>
      </c>
      <c r="P36" s="290"/>
      <c r="Q36" s="188"/>
    </row>
    <row r="37" spans="1:17" s="50" customFormat="1" ht="13.5" x14ac:dyDescent="0.2">
      <c r="A37" s="240">
        <f t="shared" ref="A37" si="12">A36+1</f>
        <v>23</v>
      </c>
      <c r="B37" s="254">
        <v>212312111</v>
      </c>
      <c r="C37" s="115" t="s">
        <v>82</v>
      </c>
      <c r="D37" s="128" t="s">
        <v>63</v>
      </c>
      <c r="E37" s="96">
        <v>1.71</v>
      </c>
      <c r="F37" s="97">
        <v>2.2563399999999998</v>
      </c>
      <c r="G37" s="98">
        <f t="shared" si="9"/>
        <v>3.8583413999999996</v>
      </c>
      <c r="H37" s="99"/>
      <c r="I37" s="100">
        <f t="shared" si="10"/>
        <v>0</v>
      </c>
      <c r="J37" s="99"/>
      <c r="K37" s="157">
        <f t="shared" si="11"/>
        <v>0</v>
      </c>
      <c r="L37" s="191"/>
      <c r="M37" s="219"/>
      <c r="N37" s="213"/>
      <c r="O37" s="289" t="s">
        <v>307</v>
      </c>
      <c r="P37" s="220" t="s">
        <v>235</v>
      </c>
      <c r="Q37" s="188"/>
    </row>
    <row r="38" spans="1:17" s="50" customFormat="1" ht="27" x14ac:dyDescent="0.2">
      <c r="A38" s="240">
        <f>A37+1</f>
        <v>24</v>
      </c>
      <c r="B38" s="254">
        <v>212341111</v>
      </c>
      <c r="C38" s="115" t="s">
        <v>83</v>
      </c>
      <c r="D38" s="128" t="s">
        <v>63</v>
      </c>
      <c r="E38" s="96">
        <v>2.16</v>
      </c>
      <c r="F38" s="97">
        <v>1.92198</v>
      </c>
      <c r="G38" s="98">
        <f t="shared" si="9"/>
        <v>4.1514768000000002</v>
      </c>
      <c r="H38" s="99"/>
      <c r="I38" s="100">
        <f t="shared" si="10"/>
        <v>0</v>
      </c>
      <c r="J38" s="99"/>
      <c r="K38" s="157">
        <f t="shared" si="11"/>
        <v>0</v>
      </c>
      <c r="L38" s="191"/>
      <c r="M38" s="219"/>
      <c r="N38" s="214"/>
      <c r="O38" s="289" t="s">
        <v>308</v>
      </c>
      <c r="P38" s="220" t="s">
        <v>271</v>
      </c>
      <c r="Q38" s="188"/>
    </row>
    <row r="39" spans="1:17" s="50" customFormat="1" ht="27" x14ac:dyDescent="0.2">
      <c r="A39" s="240">
        <f>A38+1</f>
        <v>25</v>
      </c>
      <c r="B39" s="256" t="s">
        <v>84</v>
      </c>
      <c r="C39" s="115" t="s">
        <v>85</v>
      </c>
      <c r="D39" s="128" t="s">
        <v>61</v>
      </c>
      <c r="E39" s="96">
        <v>48</v>
      </c>
      <c r="F39" s="97">
        <v>0.26795999999999998</v>
      </c>
      <c r="G39" s="98">
        <f t="shared" si="9"/>
        <v>12.862079999999999</v>
      </c>
      <c r="H39" s="99"/>
      <c r="I39" s="100">
        <f t="shared" si="10"/>
        <v>0</v>
      </c>
      <c r="J39" s="99"/>
      <c r="K39" s="157">
        <f t="shared" si="11"/>
        <v>0</v>
      </c>
      <c r="L39" s="191"/>
      <c r="M39" s="219"/>
      <c r="N39" s="214"/>
      <c r="O39" s="289" t="s">
        <v>371</v>
      </c>
      <c r="P39" s="220" t="s">
        <v>236</v>
      </c>
      <c r="Q39" s="188"/>
    </row>
    <row r="40" spans="1:17" s="50" customFormat="1" ht="27" x14ac:dyDescent="0.2">
      <c r="A40" s="240">
        <f>A39+1</f>
        <v>26</v>
      </c>
      <c r="B40" s="256" t="s">
        <v>86</v>
      </c>
      <c r="C40" s="115" t="s">
        <v>87</v>
      </c>
      <c r="D40" s="128" t="s">
        <v>61</v>
      </c>
      <c r="E40" s="96">
        <v>9</v>
      </c>
      <c r="F40" s="97">
        <v>0.26795999999999998</v>
      </c>
      <c r="G40" s="98">
        <f t="shared" si="9"/>
        <v>2.4116399999999998</v>
      </c>
      <c r="H40" s="99"/>
      <c r="I40" s="100">
        <f t="shared" si="10"/>
        <v>0</v>
      </c>
      <c r="J40" s="99"/>
      <c r="K40" s="157">
        <f t="shared" si="11"/>
        <v>0</v>
      </c>
      <c r="L40" s="191"/>
      <c r="M40" s="227"/>
      <c r="N40" s="228"/>
      <c r="O40" s="293" t="s">
        <v>87</v>
      </c>
      <c r="P40" s="229" t="s">
        <v>237</v>
      </c>
      <c r="Q40" s="188"/>
    </row>
    <row r="41" spans="1:17" s="50" customFormat="1" ht="12.75" x14ac:dyDescent="0.2">
      <c r="A41" s="257"/>
      <c r="B41" s="258"/>
      <c r="C41" s="139"/>
      <c r="D41" s="160"/>
      <c r="E41" s="110"/>
      <c r="F41" s="101"/>
      <c r="G41" s="102"/>
      <c r="H41" s="103"/>
      <c r="I41" s="104"/>
      <c r="J41" s="103"/>
      <c r="K41" s="158"/>
      <c r="L41" s="191"/>
      <c r="M41" s="230"/>
      <c r="N41" s="231"/>
      <c r="O41" s="294"/>
      <c r="P41" s="295"/>
      <c r="Q41" s="188"/>
    </row>
    <row r="42" spans="1:17" ht="15.75" thickBot="1" x14ac:dyDescent="0.3">
      <c r="A42" s="259" t="s">
        <v>29</v>
      </c>
      <c r="B42" s="260" t="s">
        <v>33</v>
      </c>
      <c r="C42" s="111" t="str">
        <f>C33</f>
        <v>Základy</v>
      </c>
      <c r="D42" s="113"/>
      <c r="E42" s="161"/>
      <c r="F42" s="112"/>
      <c r="G42" s="112">
        <f>SUM(G34:G40)</f>
        <v>63.26630819999999</v>
      </c>
      <c r="H42" s="113"/>
      <c r="I42" s="113">
        <f>SUM(I34:I40)</f>
        <v>0</v>
      </c>
      <c r="J42" s="113"/>
      <c r="K42" s="162">
        <f>SUM(K34:K40)</f>
        <v>0</v>
      </c>
      <c r="M42" s="221"/>
      <c r="N42" s="222"/>
      <c r="O42" s="297"/>
      <c r="P42" s="298"/>
    </row>
    <row r="43" spans="1:17" x14ac:dyDescent="0.25">
      <c r="A43" s="261" t="s">
        <v>28</v>
      </c>
      <c r="B43" s="262" t="s">
        <v>34</v>
      </c>
      <c r="C43" s="181" t="s">
        <v>36</v>
      </c>
      <c r="D43" s="134"/>
      <c r="E43" s="135"/>
      <c r="F43" s="136"/>
      <c r="G43" s="137"/>
      <c r="H43" s="134"/>
      <c r="I43" s="138"/>
      <c r="J43" s="134"/>
      <c r="K43" s="182"/>
      <c r="M43" s="230"/>
      <c r="N43" s="231"/>
      <c r="O43" s="294"/>
      <c r="P43" s="295"/>
    </row>
    <row r="44" spans="1:17" ht="40.5" x14ac:dyDescent="0.25">
      <c r="A44" s="263">
        <f>A40+1</f>
        <v>27</v>
      </c>
      <c r="B44" s="264" t="s">
        <v>96</v>
      </c>
      <c r="C44" s="115" t="s">
        <v>88</v>
      </c>
      <c r="D44" s="128" t="s">
        <v>61</v>
      </c>
      <c r="E44" s="96">
        <v>8.5</v>
      </c>
      <c r="F44" s="97">
        <v>0.24127000000000001</v>
      </c>
      <c r="G44" s="98">
        <f t="shared" ref="G44" si="13">E44*F44</f>
        <v>2.0507949999999999</v>
      </c>
      <c r="H44" s="99"/>
      <c r="I44" s="100">
        <f>CEILING(E44*H44,0.1)</f>
        <v>0</v>
      </c>
      <c r="J44" s="99"/>
      <c r="K44" s="157">
        <f>CEILING(E44*J44,0.1)</f>
        <v>0</v>
      </c>
      <c r="M44" s="219"/>
      <c r="N44" s="214"/>
      <c r="O44" s="289" t="s">
        <v>309</v>
      </c>
      <c r="P44" s="220" t="s">
        <v>238</v>
      </c>
    </row>
    <row r="45" spans="1:17" ht="67.5" x14ac:dyDescent="0.25">
      <c r="A45" s="263">
        <f t="shared" ref="A45:A51" si="14">A44+1</f>
        <v>28</v>
      </c>
      <c r="B45" s="256" t="s">
        <v>97</v>
      </c>
      <c r="C45" s="115" t="s">
        <v>89</v>
      </c>
      <c r="D45" s="128" t="s">
        <v>104</v>
      </c>
      <c r="E45" s="96">
        <v>45</v>
      </c>
      <c r="F45" s="97">
        <v>3.5000000000000003E-2</v>
      </c>
      <c r="G45" s="98">
        <f xml:space="preserve"> E45*F45</f>
        <v>1.5750000000000002</v>
      </c>
      <c r="H45" s="99"/>
      <c r="I45" s="100">
        <f t="shared" ref="I45:I51" si="15">CEILING(E45*H45,0.1)</f>
        <v>0</v>
      </c>
      <c r="J45" s="99"/>
      <c r="K45" s="157">
        <f t="shared" ref="K45:K51" si="16">CEILING(E45*J45,0.1)</f>
        <v>0</v>
      </c>
      <c r="M45" s="219"/>
      <c r="N45" s="214"/>
      <c r="O45" s="289" t="s">
        <v>372</v>
      </c>
      <c r="P45" s="220" t="s">
        <v>239</v>
      </c>
    </row>
    <row r="46" spans="1:17" ht="67.5" x14ac:dyDescent="0.25">
      <c r="A46" s="263">
        <f t="shared" si="14"/>
        <v>29</v>
      </c>
      <c r="B46" s="256" t="s">
        <v>98</v>
      </c>
      <c r="C46" s="115" t="s">
        <v>90</v>
      </c>
      <c r="D46" s="128" t="s">
        <v>104</v>
      </c>
      <c r="E46" s="96">
        <v>26</v>
      </c>
      <c r="F46" s="97">
        <v>2.5999999999999999E-2</v>
      </c>
      <c r="G46" s="98">
        <f xml:space="preserve"> E46*F46</f>
        <v>0.67599999999999993</v>
      </c>
      <c r="H46" s="99"/>
      <c r="I46" s="100">
        <f t="shared" si="15"/>
        <v>0</v>
      </c>
      <c r="J46" s="99"/>
      <c r="K46" s="157">
        <f t="shared" si="16"/>
        <v>0</v>
      </c>
      <c r="M46" s="219"/>
      <c r="N46" s="214"/>
      <c r="O46" s="289" t="s">
        <v>373</v>
      </c>
      <c r="P46" s="220" t="s">
        <v>240</v>
      </c>
    </row>
    <row r="47" spans="1:17" ht="40.5" x14ac:dyDescent="0.25">
      <c r="A47" s="263">
        <f t="shared" si="14"/>
        <v>30</v>
      </c>
      <c r="B47" s="264" t="s">
        <v>99</v>
      </c>
      <c r="C47" s="115" t="s">
        <v>91</v>
      </c>
      <c r="D47" s="163" t="s">
        <v>63</v>
      </c>
      <c r="E47" s="96">
        <v>19.788</v>
      </c>
      <c r="F47" s="97">
        <v>2.4533100000000001</v>
      </c>
      <c r="G47" s="98">
        <f xml:space="preserve"> E47*F47</f>
        <v>48.546098280000002</v>
      </c>
      <c r="H47" s="99"/>
      <c r="I47" s="100">
        <f t="shared" si="15"/>
        <v>0</v>
      </c>
      <c r="J47" s="99"/>
      <c r="K47" s="157">
        <f t="shared" si="16"/>
        <v>0</v>
      </c>
      <c r="M47" s="219"/>
      <c r="N47" s="214"/>
      <c r="O47" s="289" t="s">
        <v>310</v>
      </c>
      <c r="P47" s="220" t="s">
        <v>241</v>
      </c>
    </row>
    <row r="48" spans="1:17" ht="90" x14ac:dyDescent="0.25">
      <c r="A48" s="263">
        <f t="shared" si="14"/>
        <v>31</v>
      </c>
      <c r="B48" s="264" t="s">
        <v>100</v>
      </c>
      <c r="C48" s="115" t="s">
        <v>92</v>
      </c>
      <c r="D48" s="164" t="s">
        <v>58</v>
      </c>
      <c r="E48" s="96">
        <v>83.481999999999999</v>
      </c>
      <c r="F48" s="97">
        <v>9.3999999999999997E-4</v>
      </c>
      <c r="G48" s="98">
        <f t="shared" ref="G48:G51" si="17" xml:space="preserve"> E48*F48</f>
        <v>7.8473080000000001E-2</v>
      </c>
      <c r="H48" s="99"/>
      <c r="I48" s="100">
        <f t="shared" si="15"/>
        <v>0</v>
      </c>
      <c r="J48" s="99"/>
      <c r="K48" s="157">
        <f t="shared" si="16"/>
        <v>0</v>
      </c>
      <c r="M48" s="219"/>
      <c r="N48" s="214"/>
      <c r="O48" s="289" t="s">
        <v>312</v>
      </c>
      <c r="P48" s="220" t="s">
        <v>311</v>
      </c>
    </row>
    <row r="49" spans="1:16" ht="90" x14ac:dyDescent="0.25">
      <c r="A49" s="263">
        <f t="shared" si="14"/>
        <v>32</v>
      </c>
      <c r="B49" s="264" t="s">
        <v>101</v>
      </c>
      <c r="C49" s="115" t="s">
        <v>93</v>
      </c>
      <c r="D49" s="164" t="s">
        <v>58</v>
      </c>
      <c r="E49" s="96">
        <v>83.481999999999999</v>
      </c>
      <c r="F49" s="97">
        <v>0</v>
      </c>
      <c r="G49" s="98">
        <f t="shared" si="17"/>
        <v>0</v>
      </c>
      <c r="H49" s="99"/>
      <c r="I49" s="100">
        <f t="shared" si="15"/>
        <v>0</v>
      </c>
      <c r="J49" s="99"/>
      <c r="K49" s="157">
        <f t="shared" si="16"/>
        <v>0</v>
      </c>
      <c r="M49" s="219"/>
      <c r="N49" s="214"/>
      <c r="O49" s="289" t="s">
        <v>313</v>
      </c>
      <c r="P49" s="220" t="s">
        <v>311</v>
      </c>
    </row>
    <row r="50" spans="1:16" ht="54" x14ac:dyDescent="0.25">
      <c r="A50" s="263">
        <f t="shared" si="14"/>
        <v>33</v>
      </c>
      <c r="B50" s="264" t="s">
        <v>102</v>
      </c>
      <c r="C50" s="115" t="s">
        <v>94</v>
      </c>
      <c r="D50" s="164" t="s">
        <v>74</v>
      </c>
      <c r="E50" s="96">
        <v>0.20799999999999999</v>
      </c>
      <c r="F50" s="97">
        <v>1.05037</v>
      </c>
      <c r="G50" s="98">
        <f t="shared" si="17"/>
        <v>0.21847696</v>
      </c>
      <c r="H50" s="99"/>
      <c r="I50" s="100">
        <f t="shared" si="15"/>
        <v>0</v>
      </c>
      <c r="J50" s="99"/>
      <c r="K50" s="157">
        <f t="shared" si="16"/>
        <v>0</v>
      </c>
      <c r="M50" s="219"/>
      <c r="N50" s="214"/>
      <c r="O50" s="289" t="s">
        <v>315</v>
      </c>
      <c r="P50" s="220" t="s">
        <v>314</v>
      </c>
    </row>
    <row r="51" spans="1:16" ht="54" x14ac:dyDescent="0.25">
      <c r="A51" s="265">
        <f t="shared" si="14"/>
        <v>34</v>
      </c>
      <c r="B51" s="266" t="s">
        <v>103</v>
      </c>
      <c r="C51" s="116" t="s">
        <v>95</v>
      </c>
      <c r="D51" s="165" t="s">
        <v>74</v>
      </c>
      <c r="E51" s="90">
        <v>0.97199999999999998</v>
      </c>
      <c r="F51" s="91">
        <v>1.0530600000000001</v>
      </c>
      <c r="G51" s="92">
        <f t="shared" si="17"/>
        <v>1.02357432</v>
      </c>
      <c r="H51" s="93"/>
      <c r="I51" s="94">
        <f t="shared" si="15"/>
        <v>0</v>
      </c>
      <c r="J51" s="93"/>
      <c r="K51" s="156">
        <f t="shared" si="16"/>
        <v>0</v>
      </c>
      <c r="M51" s="227"/>
      <c r="N51" s="228"/>
      <c r="O51" s="293" t="s">
        <v>316</v>
      </c>
      <c r="P51" s="229" t="s">
        <v>272</v>
      </c>
    </row>
    <row r="52" spans="1:16" x14ac:dyDescent="0.25">
      <c r="A52" s="267"/>
      <c r="B52" s="268"/>
      <c r="C52" s="116"/>
      <c r="D52" s="165"/>
      <c r="E52" s="90"/>
      <c r="F52" s="117"/>
      <c r="G52" s="92"/>
      <c r="H52" s="118"/>
      <c r="I52" s="119"/>
      <c r="J52" s="93"/>
      <c r="K52" s="166"/>
      <c r="M52" s="230"/>
      <c r="N52" s="231"/>
      <c r="O52" s="294"/>
      <c r="P52" s="295"/>
    </row>
    <row r="53" spans="1:16" ht="15.75" thickBot="1" x14ac:dyDescent="0.3">
      <c r="A53" s="249" t="s">
        <v>29</v>
      </c>
      <c r="B53" s="250" t="s">
        <v>35</v>
      </c>
      <c r="C53" s="120" t="str">
        <f>C43</f>
        <v>Svislé konstrukce</v>
      </c>
      <c r="D53" s="122"/>
      <c r="E53" s="167"/>
      <c r="F53" s="121"/>
      <c r="G53" s="121">
        <f>SUM(G44:G51)</f>
        <v>54.168417640000001</v>
      </c>
      <c r="H53" s="122"/>
      <c r="I53" s="122">
        <f>SUM(I44:I51)</f>
        <v>0</v>
      </c>
      <c r="J53" s="122"/>
      <c r="K53" s="168">
        <f>SUM(K44:K51)</f>
        <v>0</v>
      </c>
      <c r="M53" s="221"/>
      <c r="N53" s="222"/>
      <c r="O53" s="297"/>
      <c r="P53" s="298"/>
    </row>
    <row r="54" spans="1:16" x14ac:dyDescent="0.25">
      <c r="A54" s="251" t="s">
        <v>28</v>
      </c>
      <c r="B54" s="252" t="s">
        <v>37</v>
      </c>
      <c r="C54" s="151" t="s">
        <v>39</v>
      </c>
      <c r="D54" s="123"/>
      <c r="E54" s="124"/>
      <c r="F54" s="125"/>
      <c r="G54" s="126"/>
      <c r="H54" s="123"/>
      <c r="I54" s="127"/>
      <c r="J54" s="123"/>
      <c r="K54" s="169"/>
      <c r="M54" s="230"/>
      <c r="N54" s="231"/>
      <c r="O54" s="294"/>
      <c r="P54" s="295"/>
    </row>
    <row r="55" spans="1:16" ht="81" x14ac:dyDescent="0.25">
      <c r="A55" s="263">
        <f>A51+1</f>
        <v>35</v>
      </c>
      <c r="B55" s="254" t="s">
        <v>109</v>
      </c>
      <c r="C55" s="115" t="s">
        <v>105</v>
      </c>
      <c r="D55" s="128" t="s">
        <v>61</v>
      </c>
      <c r="E55" s="96">
        <v>6</v>
      </c>
      <c r="F55" s="97">
        <v>3.465E-2</v>
      </c>
      <c r="G55" s="98">
        <f>E55*F55</f>
        <v>0.2079</v>
      </c>
      <c r="H55" s="99"/>
      <c r="I55" s="100">
        <f>CEILING(E55*H55,0.1)</f>
        <v>0</v>
      </c>
      <c r="J55" s="99"/>
      <c r="K55" s="157">
        <f>CEILING(E55*J55,0.1)</f>
        <v>0</v>
      </c>
      <c r="M55" s="219"/>
      <c r="N55" s="214"/>
      <c r="O55" s="289" t="s">
        <v>317</v>
      </c>
      <c r="P55" s="220" t="s">
        <v>242</v>
      </c>
    </row>
    <row r="56" spans="1:16" ht="27" x14ac:dyDescent="0.25">
      <c r="A56" s="269">
        <f>A55+1</f>
        <v>36</v>
      </c>
      <c r="B56" s="270" t="s">
        <v>110</v>
      </c>
      <c r="C56" s="129" t="s">
        <v>106</v>
      </c>
      <c r="D56" s="130" t="s">
        <v>104</v>
      </c>
      <c r="E56" s="105">
        <v>3</v>
      </c>
      <c r="F56" s="106">
        <v>6.2E-2</v>
      </c>
      <c r="G56" s="107">
        <f>E56*F56</f>
        <v>0.186</v>
      </c>
      <c r="H56" s="108"/>
      <c r="I56" s="109">
        <f t="shared" ref="I56:I58" si="18">E56*H56</f>
        <v>0</v>
      </c>
      <c r="J56" s="108"/>
      <c r="K56" s="159">
        <f t="shared" ref="K56:K58" si="19">CEILING(E56*J56,0.1)</f>
        <v>0</v>
      </c>
      <c r="M56" s="219"/>
      <c r="N56" s="214"/>
      <c r="O56" s="289" t="s">
        <v>106</v>
      </c>
      <c r="P56" s="292"/>
    </row>
    <row r="57" spans="1:16" ht="54" x14ac:dyDescent="0.25">
      <c r="A57" s="269">
        <f>A56+1</f>
        <v>37</v>
      </c>
      <c r="B57" s="255" t="s">
        <v>111</v>
      </c>
      <c r="C57" s="129" t="s">
        <v>107</v>
      </c>
      <c r="D57" s="130" t="s">
        <v>63</v>
      </c>
      <c r="E57" s="105">
        <v>0.5</v>
      </c>
      <c r="F57" s="106">
        <v>2.234</v>
      </c>
      <c r="G57" s="107">
        <f>E57*F57</f>
        <v>1.117</v>
      </c>
      <c r="H57" s="108"/>
      <c r="I57" s="109">
        <f t="shared" si="18"/>
        <v>0</v>
      </c>
      <c r="J57" s="108"/>
      <c r="K57" s="159">
        <f t="shared" si="19"/>
        <v>0</v>
      </c>
      <c r="M57" s="219"/>
      <c r="N57" s="214"/>
      <c r="O57" s="289" t="s">
        <v>318</v>
      </c>
      <c r="P57" s="220" t="s">
        <v>243</v>
      </c>
    </row>
    <row r="58" spans="1:16" ht="54" x14ac:dyDescent="0.25">
      <c r="A58" s="265">
        <f>A57+1</f>
        <v>38</v>
      </c>
      <c r="B58" s="271" t="s">
        <v>112</v>
      </c>
      <c r="C58" s="116" t="s">
        <v>108</v>
      </c>
      <c r="D58" s="89" t="s">
        <v>58</v>
      </c>
      <c r="E58" s="90">
        <v>1.724</v>
      </c>
      <c r="F58" s="91">
        <v>6.3200000000000001E-3</v>
      </c>
      <c r="G58" s="92">
        <f>E58*F58</f>
        <v>1.089568E-2</v>
      </c>
      <c r="H58" s="93"/>
      <c r="I58" s="94">
        <f t="shared" si="18"/>
        <v>0</v>
      </c>
      <c r="J58" s="93"/>
      <c r="K58" s="156">
        <f t="shared" si="19"/>
        <v>0</v>
      </c>
      <c r="M58" s="227"/>
      <c r="N58" s="228"/>
      <c r="O58" s="293" t="s">
        <v>319</v>
      </c>
      <c r="P58" s="229" t="s">
        <v>244</v>
      </c>
    </row>
    <row r="59" spans="1:16" x14ac:dyDescent="0.25">
      <c r="A59" s="267"/>
      <c r="B59" s="248"/>
      <c r="C59" s="116"/>
      <c r="D59" s="89"/>
      <c r="E59" s="90"/>
      <c r="F59" s="91"/>
      <c r="G59" s="92"/>
      <c r="H59" s="93"/>
      <c r="I59" s="94"/>
      <c r="J59" s="93"/>
      <c r="K59" s="156"/>
      <c r="M59" s="230"/>
      <c r="N59" s="231"/>
      <c r="O59" s="294"/>
      <c r="P59" s="295"/>
    </row>
    <row r="60" spans="1:16" ht="15.75" thickBot="1" x14ac:dyDescent="0.3">
      <c r="A60" s="249" t="s">
        <v>29</v>
      </c>
      <c r="B60" s="250" t="s">
        <v>38</v>
      </c>
      <c r="C60" s="120" t="str">
        <f>C54</f>
        <v>Vodorovné konstrukce</v>
      </c>
      <c r="D60" s="122"/>
      <c r="E60" s="167"/>
      <c r="F60" s="121"/>
      <c r="G60" s="121">
        <f>SUM(G55:G58)</f>
        <v>1.5217956799999999</v>
      </c>
      <c r="H60" s="122"/>
      <c r="I60" s="122">
        <f>SUM(I55:I58)</f>
        <v>0</v>
      </c>
      <c r="J60" s="122"/>
      <c r="K60" s="168">
        <f>SUM(K55:K58)</f>
        <v>0</v>
      </c>
      <c r="M60" s="221"/>
      <c r="N60" s="222"/>
      <c r="O60" s="297"/>
      <c r="P60" s="298"/>
    </row>
    <row r="61" spans="1:16" x14ac:dyDescent="0.25">
      <c r="A61" s="251" t="s">
        <v>28</v>
      </c>
      <c r="B61" s="252" t="s">
        <v>40</v>
      </c>
      <c r="C61" s="151" t="s">
        <v>42</v>
      </c>
      <c r="D61" s="123"/>
      <c r="E61" s="66"/>
      <c r="F61" s="67"/>
      <c r="G61" s="68"/>
      <c r="H61" s="65"/>
      <c r="I61" s="95"/>
      <c r="J61" s="65"/>
      <c r="K61" s="169"/>
      <c r="M61" s="230"/>
      <c r="N61" s="231"/>
      <c r="O61" s="294"/>
      <c r="P61" s="295"/>
    </row>
    <row r="62" spans="1:16" ht="40.5" x14ac:dyDescent="0.25">
      <c r="A62" s="263">
        <f>A58+1</f>
        <v>39</v>
      </c>
      <c r="B62" s="254" t="s">
        <v>122</v>
      </c>
      <c r="C62" s="115" t="s">
        <v>113</v>
      </c>
      <c r="D62" s="164" t="s">
        <v>58</v>
      </c>
      <c r="E62" s="96">
        <v>13.422000000000001</v>
      </c>
      <c r="F62" s="97">
        <v>0.10199999999999999</v>
      </c>
      <c r="G62" s="98">
        <f t="shared" ref="G62:G70" si="20">E62*F62</f>
        <v>1.3690439999999999</v>
      </c>
      <c r="H62" s="131"/>
      <c r="I62" s="100">
        <f>CEILING(E62*H62,0.1)</f>
        <v>0</v>
      </c>
      <c r="J62" s="99"/>
      <c r="K62" s="157">
        <f>CEILING(E62*J62,0.1)</f>
        <v>0</v>
      </c>
      <c r="M62" s="219"/>
      <c r="N62" s="214"/>
      <c r="O62" s="289" t="s">
        <v>320</v>
      </c>
      <c r="P62" s="220" t="s">
        <v>245</v>
      </c>
    </row>
    <row r="63" spans="1:16" ht="157.5" x14ac:dyDescent="0.25">
      <c r="A63" s="263">
        <f t="shared" ref="A63:A70" si="21">A62+1</f>
        <v>40</v>
      </c>
      <c r="B63" s="254" t="s">
        <v>123</v>
      </c>
      <c r="C63" s="115" t="s">
        <v>114</v>
      </c>
      <c r="D63" s="164" t="s">
        <v>58</v>
      </c>
      <c r="E63" s="96">
        <v>258.601</v>
      </c>
      <c r="F63" s="97">
        <v>0.378</v>
      </c>
      <c r="G63" s="98">
        <f t="shared" si="20"/>
        <v>97.751177999999996</v>
      </c>
      <c r="H63" s="131"/>
      <c r="I63" s="100">
        <f t="shared" ref="I63:I70" si="22">CEILING(E63*H63,0.1)</f>
        <v>0</v>
      </c>
      <c r="J63" s="99"/>
      <c r="K63" s="157">
        <f t="shared" ref="K63:K70" si="23">CEILING(E63*J63,0.1)</f>
        <v>0</v>
      </c>
      <c r="M63" s="219"/>
      <c r="N63" s="214"/>
      <c r="O63" s="289" t="s">
        <v>322</v>
      </c>
      <c r="P63" s="220" t="s">
        <v>321</v>
      </c>
    </row>
    <row r="64" spans="1:16" ht="146.25" x14ac:dyDescent="0.25">
      <c r="A64" s="263">
        <f t="shared" si="21"/>
        <v>41</v>
      </c>
      <c r="B64" s="254" t="s">
        <v>124</v>
      </c>
      <c r="C64" s="115" t="s">
        <v>115</v>
      </c>
      <c r="D64" s="115" t="s">
        <v>58</v>
      </c>
      <c r="E64" s="96">
        <v>229.626</v>
      </c>
      <c r="F64" s="97">
        <v>8.4250000000000005E-2</v>
      </c>
      <c r="G64" s="98">
        <f t="shared" si="20"/>
        <v>19.345990500000003</v>
      </c>
      <c r="H64" s="131"/>
      <c r="I64" s="100">
        <f t="shared" si="22"/>
        <v>0</v>
      </c>
      <c r="J64" s="99"/>
      <c r="K64" s="157">
        <f t="shared" si="23"/>
        <v>0</v>
      </c>
      <c r="M64" s="219"/>
      <c r="N64" s="214"/>
      <c r="O64" s="289" t="s">
        <v>324</v>
      </c>
      <c r="P64" s="220" t="s">
        <v>323</v>
      </c>
    </row>
    <row r="65" spans="1:16" ht="90" x14ac:dyDescent="0.25">
      <c r="A65" s="263">
        <f t="shared" si="21"/>
        <v>42</v>
      </c>
      <c r="B65" s="254" t="s">
        <v>125</v>
      </c>
      <c r="C65" s="115" t="s">
        <v>116</v>
      </c>
      <c r="D65" s="115" t="s">
        <v>58</v>
      </c>
      <c r="E65" s="96">
        <v>221.36600000000001</v>
      </c>
      <c r="F65" s="97">
        <v>0.113</v>
      </c>
      <c r="G65" s="98">
        <f t="shared" si="20"/>
        <v>25.014358000000001</v>
      </c>
      <c r="H65" s="132"/>
      <c r="I65" s="100">
        <f t="shared" si="22"/>
        <v>0</v>
      </c>
      <c r="J65" s="99"/>
      <c r="K65" s="157">
        <f t="shared" si="23"/>
        <v>0</v>
      </c>
      <c r="M65" s="219"/>
      <c r="N65" s="214"/>
      <c r="O65" s="289" t="s">
        <v>326</v>
      </c>
      <c r="P65" s="220" t="s">
        <v>325</v>
      </c>
    </row>
    <row r="66" spans="1:16" ht="54" x14ac:dyDescent="0.25">
      <c r="A66" s="263">
        <f t="shared" si="21"/>
        <v>43</v>
      </c>
      <c r="B66" s="256" t="s">
        <v>126</v>
      </c>
      <c r="C66" s="115" t="s">
        <v>117</v>
      </c>
      <c r="D66" s="115" t="s">
        <v>58</v>
      </c>
      <c r="E66" s="96">
        <v>0.748</v>
      </c>
      <c r="F66" s="97">
        <v>0.113</v>
      </c>
      <c r="G66" s="98">
        <f t="shared" si="20"/>
        <v>8.4524000000000002E-2</v>
      </c>
      <c r="H66" s="132"/>
      <c r="I66" s="100">
        <f t="shared" si="22"/>
        <v>0</v>
      </c>
      <c r="J66" s="99"/>
      <c r="K66" s="157">
        <f t="shared" si="23"/>
        <v>0</v>
      </c>
      <c r="M66" s="219"/>
      <c r="N66" s="214"/>
      <c r="O66" s="289" t="s">
        <v>374</v>
      </c>
      <c r="P66" s="220" t="s">
        <v>247</v>
      </c>
    </row>
    <row r="67" spans="1:16" ht="81" x14ac:dyDescent="0.25">
      <c r="A67" s="263">
        <f t="shared" si="21"/>
        <v>44</v>
      </c>
      <c r="B67" s="256" t="s">
        <v>127</v>
      </c>
      <c r="C67" s="115" t="s">
        <v>118</v>
      </c>
      <c r="D67" s="115" t="s">
        <v>58</v>
      </c>
      <c r="E67" s="96">
        <v>1.5840000000000001</v>
      </c>
      <c r="F67" s="97">
        <v>0.113</v>
      </c>
      <c r="G67" s="98">
        <f t="shared" si="20"/>
        <v>0.17899200000000001</v>
      </c>
      <c r="H67" s="132"/>
      <c r="I67" s="100">
        <f t="shared" si="22"/>
        <v>0</v>
      </c>
      <c r="J67" s="99"/>
      <c r="K67" s="157">
        <f t="shared" si="23"/>
        <v>0</v>
      </c>
      <c r="M67" s="219"/>
      <c r="N67" s="214"/>
      <c r="O67" s="289" t="s">
        <v>375</v>
      </c>
      <c r="P67" s="220" t="s">
        <v>248</v>
      </c>
    </row>
    <row r="68" spans="1:16" ht="94.5" x14ac:dyDescent="0.25">
      <c r="A68" s="263">
        <f t="shared" si="21"/>
        <v>45</v>
      </c>
      <c r="B68" s="254" t="s">
        <v>128</v>
      </c>
      <c r="C68" s="115" t="s">
        <v>119</v>
      </c>
      <c r="D68" s="115" t="s">
        <v>58</v>
      </c>
      <c r="E68" s="96">
        <v>28.975000000000001</v>
      </c>
      <c r="F68" s="97">
        <v>0.10362</v>
      </c>
      <c r="G68" s="98">
        <f t="shared" si="20"/>
        <v>3.0023895</v>
      </c>
      <c r="H68" s="132"/>
      <c r="I68" s="100">
        <f t="shared" si="22"/>
        <v>0</v>
      </c>
      <c r="J68" s="99"/>
      <c r="K68" s="157">
        <f t="shared" si="23"/>
        <v>0</v>
      </c>
      <c r="M68" s="219"/>
      <c r="N68" s="214"/>
      <c r="O68" s="289" t="s">
        <v>327</v>
      </c>
      <c r="P68" s="220" t="s">
        <v>246</v>
      </c>
    </row>
    <row r="69" spans="1:16" ht="81" x14ac:dyDescent="0.25">
      <c r="A69" s="263">
        <f t="shared" si="21"/>
        <v>46</v>
      </c>
      <c r="B69" s="255" t="s">
        <v>129</v>
      </c>
      <c r="C69" s="129" t="s">
        <v>120</v>
      </c>
      <c r="D69" s="129" t="s">
        <v>58</v>
      </c>
      <c r="E69" s="105">
        <v>19.25</v>
      </c>
      <c r="F69" s="106">
        <v>0.152</v>
      </c>
      <c r="G69" s="107">
        <f t="shared" si="20"/>
        <v>2.9259999999999997</v>
      </c>
      <c r="H69" s="201"/>
      <c r="I69" s="109">
        <f t="shared" si="22"/>
        <v>0</v>
      </c>
      <c r="J69" s="108"/>
      <c r="K69" s="159">
        <f t="shared" si="23"/>
        <v>0</v>
      </c>
      <c r="M69" s="219"/>
      <c r="N69" s="214"/>
      <c r="O69" s="289" t="s">
        <v>328</v>
      </c>
      <c r="P69" s="220" t="s">
        <v>249</v>
      </c>
    </row>
    <row r="70" spans="1:16" ht="67.5" x14ac:dyDescent="0.25">
      <c r="A70" s="265">
        <f t="shared" si="21"/>
        <v>47</v>
      </c>
      <c r="B70" s="271" t="s">
        <v>130</v>
      </c>
      <c r="C70" s="116" t="s">
        <v>121</v>
      </c>
      <c r="D70" s="116" t="s">
        <v>58</v>
      </c>
      <c r="E70" s="90">
        <v>12.622999999999999</v>
      </c>
      <c r="F70" s="91">
        <v>0.152</v>
      </c>
      <c r="G70" s="92">
        <f t="shared" si="20"/>
        <v>1.918696</v>
      </c>
      <c r="H70" s="133"/>
      <c r="I70" s="94">
        <f t="shared" si="22"/>
        <v>0</v>
      </c>
      <c r="J70" s="93"/>
      <c r="K70" s="156">
        <f t="shared" si="23"/>
        <v>0</v>
      </c>
      <c r="M70" s="227"/>
      <c r="N70" s="228"/>
      <c r="O70" s="293" t="s">
        <v>329</v>
      </c>
      <c r="P70" s="229" t="s">
        <v>250</v>
      </c>
    </row>
    <row r="71" spans="1:16" x14ac:dyDescent="0.25">
      <c r="A71" s="267"/>
      <c r="B71" s="248"/>
      <c r="C71" s="116"/>
      <c r="D71" s="116"/>
      <c r="E71" s="90"/>
      <c r="F71" s="91"/>
      <c r="G71" s="92"/>
      <c r="H71" s="114"/>
      <c r="I71" s="94"/>
      <c r="J71" s="93"/>
      <c r="K71" s="156"/>
      <c r="M71" s="230"/>
      <c r="N71" s="231"/>
      <c r="O71" s="294"/>
      <c r="P71" s="295"/>
    </row>
    <row r="72" spans="1:16" ht="15.75" thickBot="1" x14ac:dyDescent="0.3">
      <c r="A72" s="249" t="s">
        <v>29</v>
      </c>
      <c r="B72" s="250" t="s">
        <v>41</v>
      </c>
      <c r="C72" s="120" t="str">
        <f>C61</f>
        <v>Komunikace</v>
      </c>
      <c r="D72" s="122"/>
      <c r="E72" s="167"/>
      <c r="F72" s="121"/>
      <c r="G72" s="121">
        <f>SUM(G62:G70)</f>
        <v>151.59117199999997</v>
      </c>
      <c r="H72" s="122"/>
      <c r="I72" s="122">
        <f>SUM(I62:I70)</f>
        <v>0</v>
      </c>
      <c r="J72" s="122"/>
      <c r="K72" s="168">
        <f>SUM(K62:K70)</f>
        <v>0</v>
      </c>
      <c r="M72" s="221"/>
      <c r="N72" s="222"/>
      <c r="O72" s="297"/>
      <c r="P72" s="298"/>
    </row>
    <row r="73" spans="1:16" x14ac:dyDescent="0.25">
      <c r="A73" s="261" t="s">
        <v>28</v>
      </c>
      <c r="B73" s="262" t="s">
        <v>43</v>
      </c>
      <c r="C73" s="170" t="s">
        <v>49</v>
      </c>
      <c r="D73" s="134"/>
      <c r="E73" s="135"/>
      <c r="F73" s="136"/>
      <c r="G73" s="137"/>
      <c r="H73" s="134"/>
      <c r="I73" s="138"/>
      <c r="J73" s="134"/>
      <c r="K73" s="171"/>
      <c r="M73" s="230"/>
      <c r="N73" s="231"/>
      <c r="O73" s="294"/>
      <c r="P73" s="295"/>
    </row>
    <row r="74" spans="1:16" ht="40.5" x14ac:dyDescent="0.25">
      <c r="A74" s="263">
        <f>A70+1</f>
        <v>48</v>
      </c>
      <c r="B74" s="272" t="s">
        <v>215</v>
      </c>
      <c r="C74" s="164" t="s">
        <v>207</v>
      </c>
      <c r="D74" s="164" t="s">
        <v>58</v>
      </c>
      <c r="E74" s="172">
        <v>65.959999999999994</v>
      </c>
      <c r="F74" s="97">
        <v>0</v>
      </c>
      <c r="G74" s="98">
        <f t="shared" ref="G74:G81" si="24">E74*F74</f>
        <v>0</v>
      </c>
      <c r="H74" s="131"/>
      <c r="I74" s="100">
        <f>CEILING(E74*H74,0.1)</f>
        <v>0</v>
      </c>
      <c r="J74" s="99"/>
      <c r="K74" s="157">
        <f>CEILING(E74*J74,0.1)</f>
        <v>0</v>
      </c>
      <c r="M74" s="219"/>
      <c r="N74" s="214"/>
      <c r="O74" s="289" t="s">
        <v>330</v>
      </c>
      <c r="P74" s="220" t="s">
        <v>266</v>
      </c>
    </row>
    <row r="75" spans="1:16" ht="94.5" x14ac:dyDescent="0.25">
      <c r="A75" s="263">
        <f>A74+1</f>
        <v>49</v>
      </c>
      <c r="B75" s="273" t="s">
        <v>216</v>
      </c>
      <c r="C75" s="164" t="s">
        <v>208</v>
      </c>
      <c r="D75" s="173" t="s">
        <v>74</v>
      </c>
      <c r="E75" s="174">
        <v>2.5999999999999999E-2</v>
      </c>
      <c r="F75" s="97">
        <v>1</v>
      </c>
      <c r="G75" s="98">
        <f t="shared" si="24"/>
        <v>2.5999999999999999E-2</v>
      </c>
      <c r="H75" s="99"/>
      <c r="I75" s="100">
        <f t="shared" ref="I75:I81" si="25">CEILING(E75*H75,0.1)</f>
        <v>0</v>
      </c>
      <c r="J75" s="99"/>
      <c r="K75" s="157">
        <f t="shared" ref="K75:K81" si="26">CEILING(E75*J75,0.1)</f>
        <v>0</v>
      </c>
      <c r="M75" s="219"/>
      <c r="N75" s="214"/>
      <c r="O75" s="289" t="s">
        <v>332</v>
      </c>
      <c r="P75" s="220" t="s">
        <v>267</v>
      </c>
    </row>
    <row r="76" spans="1:16" ht="54" x14ac:dyDescent="0.25">
      <c r="A76" s="263">
        <f>A75+1</f>
        <v>50</v>
      </c>
      <c r="B76" s="272" t="s">
        <v>217</v>
      </c>
      <c r="C76" s="164" t="s">
        <v>209</v>
      </c>
      <c r="D76" s="164" t="s">
        <v>58</v>
      </c>
      <c r="E76" s="172">
        <v>65.959999999999994</v>
      </c>
      <c r="F76" s="97">
        <v>0</v>
      </c>
      <c r="G76" s="98">
        <f t="shared" si="24"/>
        <v>0</v>
      </c>
      <c r="H76" s="131"/>
      <c r="I76" s="100">
        <f t="shared" si="25"/>
        <v>0</v>
      </c>
      <c r="J76" s="99"/>
      <c r="K76" s="157">
        <f t="shared" si="26"/>
        <v>0</v>
      </c>
      <c r="M76" s="219"/>
      <c r="N76" s="214"/>
      <c r="O76" s="289" t="s">
        <v>331</v>
      </c>
      <c r="P76" s="220" t="s">
        <v>266</v>
      </c>
    </row>
    <row r="77" spans="1:16" x14ac:dyDescent="0.25">
      <c r="A77" s="263">
        <f>A76+1</f>
        <v>51</v>
      </c>
      <c r="B77" s="273" t="s">
        <v>218</v>
      </c>
      <c r="C77" s="164" t="s">
        <v>210</v>
      </c>
      <c r="D77" s="173" t="s">
        <v>74</v>
      </c>
      <c r="E77" s="174">
        <v>9.9000000000000005E-2</v>
      </c>
      <c r="F77" s="97">
        <v>1</v>
      </c>
      <c r="G77" s="98">
        <f t="shared" si="24"/>
        <v>9.9000000000000005E-2</v>
      </c>
      <c r="H77" s="99"/>
      <c r="I77" s="100">
        <f t="shared" si="25"/>
        <v>0</v>
      </c>
      <c r="J77" s="99"/>
      <c r="K77" s="157">
        <f t="shared" si="26"/>
        <v>0</v>
      </c>
      <c r="M77" s="219"/>
      <c r="N77" s="214"/>
      <c r="O77" s="291" t="s">
        <v>333</v>
      </c>
      <c r="P77" s="220" t="s">
        <v>268</v>
      </c>
    </row>
    <row r="78" spans="1:16" ht="40.5" x14ac:dyDescent="0.25">
      <c r="A78" s="263">
        <f>A77+1</f>
        <v>52</v>
      </c>
      <c r="B78" s="272" t="s">
        <v>219</v>
      </c>
      <c r="C78" s="164" t="s">
        <v>211</v>
      </c>
      <c r="D78" s="164" t="s">
        <v>58</v>
      </c>
      <c r="E78" s="172">
        <v>2.08</v>
      </c>
      <c r="F78" s="97">
        <v>6.4000000000000005E-4</v>
      </c>
      <c r="G78" s="98">
        <f t="shared" si="24"/>
        <v>1.3312E-3</v>
      </c>
      <c r="H78" s="131"/>
      <c r="I78" s="100">
        <f t="shared" si="25"/>
        <v>0</v>
      </c>
      <c r="J78" s="99"/>
      <c r="K78" s="157">
        <f t="shared" si="26"/>
        <v>0</v>
      </c>
      <c r="M78" s="219"/>
      <c r="N78" s="214"/>
      <c r="O78" s="289" t="s">
        <v>334</v>
      </c>
      <c r="P78" s="220" t="s">
        <v>269</v>
      </c>
    </row>
    <row r="79" spans="1:16" ht="40.5" x14ac:dyDescent="0.25">
      <c r="A79" s="269">
        <f>A78+1</f>
        <v>53</v>
      </c>
      <c r="B79" s="274" t="s">
        <v>220</v>
      </c>
      <c r="C79" s="175" t="s">
        <v>212</v>
      </c>
      <c r="D79" s="175" t="s">
        <v>61</v>
      </c>
      <c r="E79" s="176">
        <v>5.2</v>
      </c>
      <c r="F79" s="106">
        <v>1E-4</v>
      </c>
      <c r="G79" s="107">
        <f t="shared" si="24"/>
        <v>5.2000000000000006E-4</v>
      </c>
      <c r="H79" s="108"/>
      <c r="I79" s="109">
        <f t="shared" si="25"/>
        <v>0</v>
      </c>
      <c r="J79" s="108"/>
      <c r="K79" s="159">
        <f t="shared" si="26"/>
        <v>0</v>
      </c>
      <c r="M79" s="219"/>
      <c r="N79" s="214"/>
      <c r="O79" s="289" t="s">
        <v>335</v>
      </c>
      <c r="P79" s="292"/>
    </row>
    <row r="80" spans="1:16" ht="40.5" x14ac:dyDescent="0.25">
      <c r="A80" s="269">
        <f t="shared" ref="A80" si="27">A79+1</f>
        <v>54</v>
      </c>
      <c r="B80" s="274" t="s">
        <v>221</v>
      </c>
      <c r="C80" s="175" t="s">
        <v>213</v>
      </c>
      <c r="D80" s="175" t="s">
        <v>58</v>
      </c>
      <c r="E80" s="176">
        <v>27.63</v>
      </c>
      <c r="F80" s="106">
        <v>0</v>
      </c>
      <c r="G80" s="107">
        <f>E80*F80</f>
        <v>0</v>
      </c>
      <c r="H80" s="108"/>
      <c r="I80" s="109">
        <f t="shared" si="25"/>
        <v>0</v>
      </c>
      <c r="J80" s="108"/>
      <c r="K80" s="159">
        <f t="shared" si="26"/>
        <v>0</v>
      </c>
      <c r="M80" s="219"/>
      <c r="N80" s="214"/>
      <c r="O80" s="289" t="s">
        <v>336</v>
      </c>
      <c r="P80" s="220" t="s">
        <v>270</v>
      </c>
    </row>
    <row r="81" spans="1:17" ht="67.5" x14ac:dyDescent="0.25">
      <c r="A81" s="265">
        <f>A80+1</f>
        <v>55</v>
      </c>
      <c r="B81" s="275" t="s">
        <v>222</v>
      </c>
      <c r="C81" s="165" t="s">
        <v>214</v>
      </c>
      <c r="D81" s="165" t="s">
        <v>74</v>
      </c>
      <c r="E81" s="177">
        <v>0.127</v>
      </c>
      <c r="F81" s="91">
        <v>0</v>
      </c>
      <c r="G81" s="92">
        <f t="shared" si="24"/>
        <v>0</v>
      </c>
      <c r="H81" s="93"/>
      <c r="I81" s="94">
        <f t="shared" si="25"/>
        <v>0</v>
      </c>
      <c r="J81" s="93"/>
      <c r="K81" s="156">
        <f t="shared" si="26"/>
        <v>0</v>
      </c>
      <c r="M81" s="227"/>
      <c r="N81" s="228"/>
      <c r="O81" s="293" t="s">
        <v>337</v>
      </c>
      <c r="P81" s="296"/>
    </row>
    <row r="82" spans="1:17" x14ac:dyDescent="0.25">
      <c r="A82" s="267"/>
      <c r="B82" s="276"/>
      <c r="C82" s="165"/>
      <c r="D82" s="165"/>
      <c r="E82" s="177"/>
      <c r="F82" s="91"/>
      <c r="G82" s="92"/>
      <c r="H82" s="93"/>
      <c r="I82" s="94"/>
      <c r="J82" s="93"/>
      <c r="K82" s="156"/>
      <c r="M82" s="230"/>
      <c r="N82" s="231"/>
      <c r="O82" s="294"/>
      <c r="P82" s="295"/>
    </row>
    <row r="83" spans="1:17" ht="15.75" thickBot="1" x14ac:dyDescent="0.3">
      <c r="A83" s="249" t="s">
        <v>29</v>
      </c>
      <c r="B83" s="250" t="s">
        <v>44</v>
      </c>
      <c r="C83" s="120" t="str">
        <f>C73</f>
        <v>Konstrukce a práce PSV</v>
      </c>
      <c r="D83" s="122"/>
      <c r="E83" s="167"/>
      <c r="F83" s="121"/>
      <c r="G83" s="121">
        <f>SUM(G74:G81)</f>
        <v>0.1268512</v>
      </c>
      <c r="H83" s="122"/>
      <c r="I83" s="122">
        <f>SUM(I74:I81)</f>
        <v>0</v>
      </c>
      <c r="J83" s="122"/>
      <c r="K83" s="168">
        <f>SUM(K74:K81)</f>
        <v>0</v>
      </c>
      <c r="M83" s="221"/>
      <c r="N83" s="222"/>
      <c r="O83" s="297"/>
      <c r="P83" s="298"/>
    </row>
    <row r="84" spans="1:17" x14ac:dyDescent="0.25">
      <c r="A84" s="251" t="s">
        <v>28</v>
      </c>
      <c r="B84" s="252" t="s">
        <v>45</v>
      </c>
      <c r="C84" s="151" t="s">
        <v>50</v>
      </c>
      <c r="D84" s="65"/>
      <c r="E84" s="66"/>
      <c r="F84" s="67"/>
      <c r="G84" s="68"/>
      <c r="H84" s="65"/>
      <c r="I84" s="95"/>
      <c r="J84" s="65"/>
      <c r="K84" s="71"/>
      <c r="M84" s="230"/>
      <c r="N84" s="231"/>
      <c r="O84" s="294"/>
      <c r="P84" s="295"/>
    </row>
    <row r="85" spans="1:17" s="50" customFormat="1" ht="40.5" x14ac:dyDescent="0.2">
      <c r="A85" s="253">
        <f>A81+1</f>
        <v>56</v>
      </c>
      <c r="B85" s="254" t="s">
        <v>139</v>
      </c>
      <c r="C85" s="115" t="s">
        <v>131</v>
      </c>
      <c r="D85" s="128" t="s">
        <v>61</v>
      </c>
      <c r="E85" s="96">
        <v>1.5</v>
      </c>
      <c r="F85" s="97">
        <v>1.2700000000000001E-3</v>
      </c>
      <c r="G85" s="98">
        <f>E85*F85</f>
        <v>1.905E-3</v>
      </c>
      <c r="H85" s="99"/>
      <c r="I85" s="100">
        <f>CEILING(E85*H85,0.1)</f>
        <v>0</v>
      </c>
      <c r="J85" s="99"/>
      <c r="K85" s="157">
        <f>CEILING(E85*J85,0.1)</f>
        <v>0</v>
      </c>
      <c r="L85" s="191"/>
      <c r="M85" s="219"/>
      <c r="N85" s="214"/>
      <c r="O85" s="289" t="s">
        <v>338</v>
      </c>
      <c r="P85" s="220" t="s">
        <v>251</v>
      </c>
      <c r="Q85" s="188"/>
    </row>
    <row r="86" spans="1:17" s="50" customFormat="1" ht="40.5" x14ac:dyDescent="0.2">
      <c r="A86" s="277">
        <f>A85+1</f>
        <v>57</v>
      </c>
      <c r="B86" s="270" t="s">
        <v>140</v>
      </c>
      <c r="C86" s="129" t="s">
        <v>132</v>
      </c>
      <c r="D86" s="130" t="s">
        <v>104</v>
      </c>
      <c r="E86" s="105">
        <v>1</v>
      </c>
      <c r="F86" s="106">
        <v>1.4311400000000001</v>
      </c>
      <c r="G86" s="107">
        <f t="shared" ref="G86:G92" si="28">E86*F86</f>
        <v>1.4311400000000001</v>
      </c>
      <c r="H86" s="108"/>
      <c r="I86" s="109">
        <f t="shared" ref="I86:I92" si="29">CEILING(E86*H86,0.1)</f>
        <v>0</v>
      </c>
      <c r="J86" s="108"/>
      <c r="K86" s="159">
        <f t="shared" ref="K86:K91" si="30">CEILING(E86*J86,0.1)</f>
        <v>0</v>
      </c>
      <c r="L86" s="191"/>
      <c r="M86" s="219"/>
      <c r="N86" s="214"/>
      <c r="O86" s="289" t="s">
        <v>376</v>
      </c>
      <c r="P86" s="292"/>
      <c r="Q86" s="188"/>
    </row>
    <row r="87" spans="1:17" s="50" customFormat="1" ht="54" x14ac:dyDescent="0.2">
      <c r="A87" s="253">
        <f t="shared" ref="A87:A90" si="31">A86+1</f>
        <v>58</v>
      </c>
      <c r="B87" s="254" t="s">
        <v>141</v>
      </c>
      <c r="C87" s="115" t="s">
        <v>133</v>
      </c>
      <c r="D87" s="128" t="s">
        <v>104</v>
      </c>
      <c r="E87" s="96">
        <v>1</v>
      </c>
      <c r="F87" s="97">
        <v>1.84798</v>
      </c>
      <c r="G87" s="98">
        <f t="shared" si="28"/>
        <v>1.84798</v>
      </c>
      <c r="H87" s="99"/>
      <c r="I87" s="100">
        <f t="shared" si="29"/>
        <v>0</v>
      </c>
      <c r="J87" s="99"/>
      <c r="K87" s="157">
        <f t="shared" si="30"/>
        <v>0</v>
      </c>
      <c r="L87" s="191"/>
      <c r="M87" s="219"/>
      <c r="N87" s="214"/>
      <c r="O87" s="289" t="s">
        <v>339</v>
      </c>
      <c r="P87" s="220" t="s">
        <v>252</v>
      </c>
      <c r="Q87" s="188"/>
    </row>
    <row r="88" spans="1:17" s="50" customFormat="1" ht="67.5" x14ac:dyDescent="0.2">
      <c r="A88" s="277">
        <f>A87+1</f>
        <v>59</v>
      </c>
      <c r="B88" s="255" t="s">
        <v>142</v>
      </c>
      <c r="C88" s="129" t="s">
        <v>134</v>
      </c>
      <c r="D88" s="130" t="s">
        <v>104</v>
      </c>
      <c r="E88" s="105">
        <v>1</v>
      </c>
      <c r="F88" s="106">
        <v>1.032</v>
      </c>
      <c r="G88" s="107">
        <f t="shared" si="28"/>
        <v>1.032</v>
      </c>
      <c r="H88" s="108"/>
      <c r="I88" s="109">
        <f t="shared" si="29"/>
        <v>0</v>
      </c>
      <c r="J88" s="108"/>
      <c r="K88" s="159">
        <f t="shared" si="30"/>
        <v>0</v>
      </c>
      <c r="L88" s="191"/>
      <c r="M88" s="219"/>
      <c r="N88" s="214"/>
      <c r="O88" s="289" t="s">
        <v>340</v>
      </c>
      <c r="P88" s="292"/>
      <c r="Q88" s="188"/>
    </row>
    <row r="89" spans="1:17" s="50" customFormat="1" ht="67.5" x14ac:dyDescent="0.2">
      <c r="A89" s="277">
        <f t="shared" si="31"/>
        <v>60</v>
      </c>
      <c r="B89" s="255" t="s">
        <v>143</v>
      </c>
      <c r="C89" s="129" t="s">
        <v>135</v>
      </c>
      <c r="D89" s="130" t="s">
        <v>104</v>
      </c>
      <c r="E89" s="105">
        <v>1</v>
      </c>
      <c r="F89" s="106">
        <v>0.56999999999999995</v>
      </c>
      <c r="G89" s="107">
        <f t="shared" si="28"/>
        <v>0.56999999999999995</v>
      </c>
      <c r="H89" s="108"/>
      <c r="I89" s="109">
        <f t="shared" si="29"/>
        <v>0</v>
      </c>
      <c r="J89" s="108"/>
      <c r="K89" s="159">
        <f t="shared" si="30"/>
        <v>0</v>
      </c>
      <c r="L89" s="191"/>
      <c r="M89" s="219"/>
      <c r="N89" s="214"/>
      <c r="O89" s="289" t="s">
        <v>341</v>
      </c>
      <c r="P89" s="292"/>
      <c r="Q89" s="188"/>
    </row>
    <row r="90" spans="1:17" s="50" customFormat="1" ht="40.5" x14ac:dyDescent="0.2">
      <c r="A90" s="253">
        <f t="shared" si="31"/>
        <v>61</v>
      </c>
      <c r="B90" s="256" t="s">
        <v>144</v>
      </c>
      <c r="C90" s="115" t="s">
        <v>136</v>
      </c>
      <c r="D90" s="128" t="s">
        <v>104</v>
      </c>
      <c r="E90" s="96">
        <v>1</v>
      </c>
      <c r="F90" s="97">
        <v>8.566E-2</v>
      </c>
      <c r="G90" s="98">
        <f t="shared" si="28"/>
        <v>8.566E-2</v>
      </c>
      <c r="H90" s="99"/>
      <c r="I90" s="100">
        <f t="shared" si="29"/>
        <v>0</v>
      </c>
      <c r="J90" s="99"/>
      <c r="K90" s="157">
        <f t="shared" si="30"/>
        <v>0</v>
      </c>
      <c r="L90" s="191"/>
      <c r="M90" s="219"/>
      <c r="N90" s="214"/>
      <c r="O90" s="289" t="s">
        <v>136</v>
      </c>
      <c r="P90" s="220" t="s">
        <v>253</v>
      </c>
      <c r="Q90" s="188"/>
    </row>
    <row r="91" spans="1:17" s="50" customFormat="1" ht="40.5" x14ac:dyDescent="0.2">
      <c r="A91" s="277">
        <f>A90+1</f>
        <v>62</v>
      </c>
      <c r="B91" s="255" t="s">
        <v>145</v>
      </c>
      <c r="C91" s="129" t="s">
        <v>137</v>
      </c>
      <c r="D91" s="130" t="s">
        <v>104</v>
      </c>
      <c r="E91" s="105">
        <v>1</v>
      </c>
      <c r="F91" s="106">
        <v>7.0200000000000002E-3</v>
      </c>
      <c r="G91" s="107">
        <f t="shared" si="28"/>
        <v>7.0200000000000002E-3</v>
      </c>
      <c r="H91" s="108"/>
      <c r="I91" s="109">
        <f t="shared" si="29"/>
        <v>0</v>
      </c>
      <c r="J91" s="108"/>
      <c r="K91" s="159">
        <f t="shared" si="30"/>
        <v>0</v>
      </c>
      <c r="L91" s="191"/>
      <c r="M91" s="219"/>
      <c r="N91" s="214"/>
      <c r="O91" s="289" t="s">
        <v>342</v>
      </c>
      <c r="P91" s="220" t="s">
        <v>252</v>
      </c>
      <c r="Q91" s="188"/>
    </row>
    <row r="92" spans="1:17" s="50" customFormat="1" ht="67.5" x14ac:dyDescent="0.2">
      <c r="A92" s="278">
        <f>A91+1</f>
        <v>63</v>
      </c>
      <c r="B92" s="271" t="s">
        <v>146</v>
      </c>
      <c r="C92" s="116" t="s">
        <v>138</v>
      </c>
      <c r="D92" s="89" t="s">
        <v>104</v>
      </c>
      <c r="E92" s="90">
        <v>1</v>
      </c>
      <c r="F92" s="91">
        <v>0.16500000000000001</v>
      </c>
      <c r="G92" s="92">
        <f t="shared" si="28"/>
        <v>0.16500000000000001</v>
      </c>
      <c r="H92" s="93"/>
      <c r="I92" s="94">
        <f t="shared" si="29"/>
        <v>0</v>
      </c>
      <c r="J92" s="93"/>
      <c r="K92" s="156">
        <f t="shared" ref="K92" si="32">E92*J92</f>
        <v>0</v>
      </c>
      <c r="L92" s="191"/>
      <c r="M92" s="227"/>
      <c r="N92" s="228"/>
      <c r="O92" s="293" t="s">
        <v>343</v>
      </c>
      <c r="P92" s="296"/>
      <c r="Q92" s="188"/>
    </row>
    <row r="93" spans="1:17" s="50" customFormat="1" ht="12.75" x14ac:dyDescent="0.2">
      <c r="A93" s="279"/>
      <c r="B93" s="248"/>
      <c r="C93" s="116"/>
      <c r="D93" s="89"/>
      <c r="E93" s="90"/>
      <c r="F93" s="91"/>
      <c r="G93" s="92"/>
      <c r="H93" s="93"/>
      <c r="I93" s="94"/>
      <c r="J93" s="93"/>
      <c r="K93" s="156"/>
      <c r="L93" s="191"/>
      <c r="M93" s="230"/>
      <c r="N93" s="231"/>
      <c r="O93" s="294"/>
      <c r="P93" s="295"/>
      <c r="Q93" s="188"/>
    </row>
    <row r="94" spans="1:17" ht="15.75" thickBot="1" x14ac:dyDescent="0.3">
      <c r="A94" s="280" t="s">
        <v>29</v>
      </c>
      <c r="B94" s="250" t="s">
        <v>48</v>
      </c>
      <c r="C94" s="120" t="str">
        <f>C84</f>
        <v>Trubní vedení</v>
      </c>
      <c r="D94" s="122"/>
      <c r="E94" s="167"/>
      <c r="F94" s="121"/>
      <c r="G94" s="121">
        <f>SUM(G85:G92)</f>
        <v>5.1407049999999996</v>
      </c>
      <c r="H94" s="122"/>
      <c r="I94" s="122">
        <f>SUM(I85:I92)</f>
        <v>0</v>
      </c>
      <c r="J94" s="122"/>
      <c r="K94" s="168">
        <f>SUM(K85:K92)</f>
        <v>0</v>
      </c>
      <c r="M94" s="221"/>
      <c r="N94" s="222"/>
      <c r="O94" s="297"/>
      <c r="P94" s="298"/>
    </row>
    <row r="95" spans="1:17" x14ac:dyDescent="0.25">
      <c r="A95" s="281" t="s">
        <v>28</v>
      </c>
      <c r="B95" s="252" t="s">
        <v>47</v>
      </c>
      <c r="C95" s="151" t="s">
        <v>51</v>
      </c>
      <c r="D95" s="123"/>
      <c r="E95" s="124"/>
      <c r="F95" s="125"/>
      <c r="G95" s="126"/>
      <c r="H95" s="123"/>
      <c r="I95" s="127"/>
      <c r="J95" s="123"/>
      <c r="K95" s="169"/>
      <c r="M95" s="230"/>
      <c r="N95" s="231"/>
      <c r="O95" s="294"/>
      <c r="P95" s="295"/>
    </row>
    <row r="96" spans="1:17" ht="27" x14ac:dyDescent="0.25">
      <c r="A96" s="282">
        <f>A92+1</f>
        <v>64</v>
      </c>
      <c r="B96" s="283" t="s">
        <v>170</v>
      </c>
      <c r="C96" s="115" t="s">
        <v>147</v>
      </c>
      <c r="D96" s="115" t="s">
        <v>61</v>
      </c>
      <c r="E96" s="72">
        <v>58.39</v>
      </c>
      <c r="F96" s="73">
        <v>4.0080000000000005E-2</v>
      </c>
      <c r="G96" s="74">
        <f t="shared" ref="G96:G122" si="33">E96*F96</f>
        <v>2.3402712000000001</v>
      </c>
      <c r="H96" s="75"/>
      <c r="I96" s="76">
        <f>CEILING(E96*H96,0.1)</f>
        <v>0</v>
      </c>
      <c r="J96" s="75"/>
      <c r="K96" s="152">
        <f>CEILING(E96*J96,0.1)</f>
        <v>0</v>
      </c>
      <c r="M96" s="219"/>
      <c r="N96" s="214"/>
      <c r="O96" s="289" t="s">
        <v>147</v>
      </c>
      <c r="P96" s="220" t="s">
        <v>254</v>
      </c>
    </row>
    <row r="97" spans="1:16" ht="40.5" x14ac:dyDescent="0.25">
      <c r="A97" s="282">
        <f>A96+1</f>
        <v>65</v>
      </c>
      <c r="B97" s="283" t="s">
        <v>171</v>
      </c>
      <c r="C97" s="115" t="s">
        <v>148</v>
      </c>
      <c r="D97" s="115" t="s">
        <v>61</v>
      </c>
      <c r="E97" s="72">
        <v>43.14</v>
      </c>
      <c r="F97" s="73">
        <v>8.4000000000000003E-4</v>
      </c>
      <c r="G97" s="74">
        <f t="shared" si="33"/>
        <v>3.6237600000000002E-2</v>
      </c>
      <c r="H97" s="75"/>
      <c r="I97" s="76">
        <f t="shared" ref="I97:I123" si="34">CEILING(E97*H97,0.1)</f>
        <v>0</v>
      </c>
      <c r="J97" s="75"/>
      <c r="K97" s="152">
        <f t="shared" ref="K97:K123" si="35">CEILING(E97*J97,0.1)</f>
        <v>0</v>
      </c>
      <c r="M97" s="219"/>
      <c r="N97" s="214"/>
      <c r="O97" s="289" t="s">
        <v>377</v>
      </c>
      <c r="P97" s="220" t="s">
        <v>255</v>
      </c>
    </row>
    <row r="98" spans="1:16" ht="40.5" x14ac:dyDescent="0.25">
      <c r="A98" s="282">
        <f>A97+1</f>
        <v>66</v>
      </c>
      <c r="B98" s="241" t="s">
        <v>172</v>
      </c>
      <c r="C98" s="115" t="s">
        <v>149</v>
      </c>
      <c r="D98" s="115" t="s">
        <v>104</v>
      </c>
      <c r="E98" s="72">
        <v>6</v>
      </c>
      <c r="F98" s="73">
        <v>6.9999999999999999E-4</v>
      </c>
      <c r="G98" s="74">
        <f t="shared" si="33"/>
        <v>4.1999999999999997E-3</v>
      </c>
      <c r="H98" s="75"/>
      <c r="I98" s="76">
        <f t="shared" si="34"/>
        <v>0</v>
      </c>
      <c r="J98" s="75"/>
      <c r="K98" s="152">
        <f t="shared" si="35"/>
        <v>0</v>
      </c>
      <c r="M98" s="219"/>
      <c r="N98" s="214"/>
      <c r="O98" s="289" t="s">
        <v>345</v>
      </c>
      <c r="P98" s="220" t="s">
        <v>344</v>
      </c>
    </row>
    <row r="99" spans="1:16" ht="40.5" x14ac:dyDescent="0.25">
      <c r="A99" s="284">
        <f>A98+1</f>
        <v>67</v>
      </c>
      <c r="B99" s="246" t="s">
        <v>173</v>
      </c>
      <c r="C99" s="129" t="s">
        <v>150</v>
      </c>
      <c r="D99" s="129" t="s">
        <v>104</v>
      </c>
      <c r="E99" s="84">
        <v>2</v>
      </c>
      <c r="F99" s="85">
        <v>1.4E-3</v>
      </c>
      <c r="G99" s="86">
        <f t="shared" si="33"/>
        <v>2.8E-3</v>
      </c>
      <c r="H99" s="87"/>
      <c r="I99" s="88">
        <f t="shared" si="34"/>
        <v>0</v>
      </c>
      <c r="J99" s="87"/>
      <c r="K99" s="155">
        <f t="shared" si="35"/>
        <v>0</v>
      </c>
      <c r="M99" s="219"/>
      <c r="N99" s="214"/>
      <c r="O99" s="289" t="s">
        <v>378</v>
      </c>
      <c r="P99" s="292"/>
    </row>
    <row r="100" spans="1:16" ht="40.5" x14ac:dyDescent="0.25">
      <c r="A100" s="284">
        <f t="shared" ref="A100:A117" si="36">A99+1</f>
        <v>68</v>
      </c>
      <c r="B100" s="246" t="s">
        <v>174</v>
      </c>
      <c r="C100" s="129" t="s">
        <v>151</v>
      </c>
      <c r="D100" s="129" t="s">
        <v>104</v>
      </c>
      <c r="E100" s="84">
        <v>2</v>
      </c>
      <c r="F100" s="85">
        <v>4.0000000000000001E-3</v>
      </c>
      <c r="G100" s="86">
        <f t="shared" si="33"/>
        <v>8.0000000000000002E-3</v>
      </c>
      <c r="H100" s="87"/>
      <c r="I100" s="88">
        <f t="shared" si="34"/>
        <v>0</v>
      </c>
      <c r="J100" s="87"/>
      <c r="K100" s="155">
        <f t="shared" si="35"/>
        <v>0</v>
      </c>
      <c r="M100" s="219"/>
      <c r="N100" s="214"/>
      <c r="O100" s="289" t="s">
        <v>379</v>
      </c>
      <c r="P100" s="292"/>
    </row>
    <row r="101" spans="1:16" ht="40.5" x14ac:dyDescent="0.25">
      <c r="A101" s="284">
        <f t="shared" si="36"/>
        <v>69</v>
      </c>
      <c r="B101" s="246" t="s">
        <v>175</v>
      </c>
      <c r="C101" s="129" t="s">
        <v>152</v>
      </c>
      <c r="D101" s="129" t="s">
        <v>104</v>
      </c>
      <c r="E101" s="84">
        <v>2</v>
      </c>
      <c r="F101" s="85">
        <v>3.0999999999999999E-3</v>
      </c>
      <c r="G101" s="86">
        <f t="shared" si="33"/>
        <v>6.1999999999999998E-3</v>
      </c>
      <c r="H101" s="87"/>
      <c r="I101" s="88">
        <f t="shared" si="34"/>
        <v>0</v>
      </c>
      <c r="J101" s="87"/>
      <c r="K101" s="155">
        <f t="shared" si="35"/>
        <v>0</v>
      </c>
      <c r="M101" s="219"/>
      <c r="N101" s="214"/>
      <c r="O101" s="289" t="s">
        <v>380</v>
      </c>
      <c r="P101" s="292"/>
    </row>
    <row r="102" spans="1:16" ht="40.5" x14ac:dyDescent="0.25">
      <c r="A102" s="282">
        <f t="shared" si="36"/>
        <v>70</v>
      </c>
      <c r="B102" s="283" t="s">
        <v>176</v>
      </c>
      <c r="C102" s="115" t="s">
        <v>153</v>
      </c>
      <c r="D102" s="115" t="s">
        <v>104</v>
      </c>
      <c r="E102" s="72">
        <v>2</v>
      </c>
      <c r="F102" s="73">
        <v>1.0499999999999999E-3</v>
      </c>
      <c r="G102" s="74">
        <f t="shared" si="33"/>
        <v>2.0999999999999999E-3</v>
      </c>
      <c r="H102" s="75"/>
      <c r="I102" s="76">
        <f t="shared" si="34"/>
        <v>0</v>
      </c>
      <c r="J102" s="75"/>
      <c r="K102" s="152">
        <f t="shared" si="35"/>
        <v>0</v>
      </c>
      <c r="M102" s="219"/>
      <c r="N102" s="214"/>
      <c r="O102" s="289" t="s">
        <v>346</v>
      </c>
      <c r="P102" s="220" t="s">
        <v>256</v>
      </c>
    </row>
    <row r="103" spans="1:16" ht="40.5" x14ac:dyDescent="0.25">
      <c r="A103" s="284">
        <f>A102+1</f>
        <v>71</v>
      </c>
      <c r="B103" s="246" t="s">
        <v>177</v>
      </c>
      <c r="C103" s="129" t="s">
        <v>154</v>
      </c>
      <c r="D103" s="129" t="s">
        <v>104</v>
      </c>
      <c r="E103" s="84">
        <v>2</v>
      </c>
      <c r="F103" s="85">
        <v>6.0000000000000001E-3</v>
      </c>
      <c r="G103" s="86">
        <f t="shared" si="33"/>
        <v>1.2E-2</v>
      </c>
      <c r="H103" s="87"/>
      <c r="I103" s="88">
        <f t="shared" si="34"/>
        <v>0</v>
      </c>
      <c r="J103" s="87"/>
      <c r="K103" s="155">
        <f t="shared" si="35"/>
        <v>0</v>
      </c>
      <c r="M103" s="219"/>
      <c r="N103" s="214"/>
      <c r="O103" s="289" t="s">
        <v>381</v>
      </c>
      <c r="P103" s="292"/>
    </row>
    <row r="104" spans="1:16" ht="27" x14ac:dyDescent="0.25">
      <c r="A104" s="284">
        <f t="shared" si="36"/>
        <v>72</v>
      </c>
      <c r="B104" s="246" t="s">
        <v>178</v>
      </c>
      <c r="C104" s="129" t="s">
        <v>155</v>
      </c>
      <c r="D104" s="129" t="s">
        <v>194</v>
      </c>
      <c r="E104" s="84">
        <v>1</v>
      </c>
      <c r="F104" s="85">
        <v>3.75475</v>
      </c>
      <c r="G104" s="86">
        <f t="shared" si="33"/>
        <v>3.75475</v>
      </c>
      <c r="H104" s="87"/>
      <c r="I104" s="88">
        <f t="shared" si="34"/>
        <v>0</v>
      </c>
      <c r="J104" s="87"/>
      <c r="K104" s="155">
        <f t="shared" si="35"/>
        <v>0</v>
      </c>
      <c r="M104" s="219"/>
      <c r="N104" s="214"/>
      <c r="O104" s="289" t="s">
        <v>155</v>
      </c>
      <c r="P104" s="292"/>
    </row>
    <row r="105" spans="1:16" ht="45" x14ac:dyDescent="0.25">
      <c r="A105" s="282">
        <f t="shared" si="36"/>
        <v>73</v>
      </c>
      <c r="B105" s="283" t="s">
        <v>179</v>
      </c>
      <c r="C105" s="115" t="s">
        <v>156</v>
      </c>
      <c r="D105" s="115" t="s">
        <v>104</v>
      </c>
      <c r="E105" s="72">
        <v>11</v>
      </c>
      <c r="F105" s="73">
        <v>0.10941000000000001</v>
      </c>
      <c r="G105" s="74">
        <f t="shared" si="33"/>
        <v>1.2035100000000001</v>
      </c>
      <c r="H105" s="75"/>
      <c r="I105" s="76">
        <f t="shared" si="34"/>
        <v>0</v>
      </c>
      <c r="J105" s="75"/>
      <c r="K105" s="152">
        <f t="shared" si="35"/>
        <v>0</v>
      </c>
      <c r="M105" s="219"/>
      <c r="N105" s="214"/>
      <c r="O105" s="289" t="s">
        <v>347</v>
      </c>
      <c r="P105" s="220" t="s">
        <v>348</v>
      </c>
    </row>
    <row r="106" spans="1:16" ht="27" x14ac:dyDescent="0.25">
      <c r="A106" s="282">
        <f t="shared" ref="A106:A113" si="37">A105+1</f>
        <v>74</v>
      </c>
      <c r="B106" s="283" t="s">
        <v>180</v>
      </c>
      <c r="C106" s="115" t="s">
        <v>157</v>
      </c>
      <c r="D106" s="115" t="s">
        <v>104</v>
      </c>
      <c r="E106" s="72">
        <v>3</v>
      </c>
      <c r="F106" s="73">
        <v>0.11241</v>
      </c>
      <c r="G106" s="74">
        <f t="shared" si="33"/>
        <v>0.33722999999999997</v>
      </c>
      <c r="H106" s="75"/>
      <c r="I106" s="76">
        <f t="shared" si="34"/>
        <v>0</v>
      </c>
      <c r="J106" s="75"/>
      <c r="K106" s="152">
        <f t="shared" si="35"/>
        <v>0</v>
      </c>
      <c r="M106" s="219"/>
      <c r="N106" s="214"/>
      <c r="O106" s="289" t="s">
        <v>382</v>
      </c>
      <c r="P106" s="220" t="s">
        <v>349</v>
      </c>
    </row>
    <row r="107" spans="1:16" ht="56.25" x14ac:dyDescent="0.25">
      <c r="A107" s="282">
        <f t="shared" si="37"/>
        <v>75</v>
      </c>
      <c r="B107" s="241" t="s">
        <v>181</v>
      </c>
      <c r="C107" s="115" t="s">
        <v>158</v>
      </c>
      <c r="D107" s="115" t="s">
        <v>104</v>
      </c>
      <c r="E107" s="72">
        <v>14</v>
      </c>
      <c r="F107" s="73">
        <v>6.1000000000000004E-3</v>
      </c>
      <c r="G107" s="74">
        <f t="shared" si="33"/>
        <v>8.5400000000000004E-2</v>
      </c>
      <c r="H107" s="75"/>
      <c r="I107" s="76">
        <f t="shared" si="34"/>
        <v>0</v>
      </c>
      <c r="J107" s="75"/>
      <c r="K107" s="152">
        <f t="shared" si="35"/>
        <v>0</v>
      </c>
      <c r="M107" s="219"/>
      <c r="N107" s="214"/>
      <c r="O107" s="289" t="s">
        <v>350</v>
      </c>
      <c r="P107" s="220" t="s">
        <v>351</v>
      </c>
    </row>
    <row r="108" spans="1:16" ht="27" x14ac:dyDescent="0.25">
      <c r="A108" s="282">
        <f t="shared" si="37"/>
        <v>76</v>
      </c>
      <c r="B108" s="283" t="s">
        <v>182</v>
      </c>
      <c r="C108" s="115" t="s">
        <v>159</v>
      </c>
      <c r="D108" s="115" t="s">
        <v>61</v>
      </c>
      <c r="E108" s="72">
        <v>80</v>
      </c>
      <c r="F108" s="73">
        <v>1.3999999999999999E-4</v>
      </c>
      <c r="G108" s="74">
        <f t="shared" si="33"/>
        <v>1.1199999999999998E-2</v>
      </c>
      <c r="H108" s="75"/>
      <c r="I108" s="76">
        <f t="shared" si="34"/>
        <v>0</v>
      </c>
      <c r="J108" s="75"/>
      <c r="K108" s="152">
        <f t="shared" si="35"/>
        <v>0</v>
      </c>
      <c r="M108" s="219"/>
      <c r="N108" s="214"/>
      <c r="O108" s="289" t="s">
        <v>383</v>
      </c>
      <c r="P108" s="220" t="s">
        <v>257</v>
      </c>
    </row>
    <row r="109" spans="1:16" ht="27" x14ac:dyDescent="0.25">
      <c r="A109" s="282">
        <f t="shared" si="37"/>
        <v>77</v>
      </c>
      <c r="B109" s="283" t="s">
        <v>183</v>
      </c>
      <c r="C109" s="115" t="s">
        <v>160</v>
      </c>
      <c r="D109" s="115" t="s">
        <v>61</v>
      </c>
      <c r="E109" s="72">
        <v>4</v>
      </c>
      <c r="F109" s="73">
        <v>1.3999999999999999E-4</v>
      </c>
      <c r="G109" s="74">
        <f t="shared" si="33"/>
        <v>5.5999999999999995E-4</v>
      </c>
      <c r="H109" s="75"/>
      <c r="I109" s="76">
        <f t="shared" si="34"/>
        <v>0</v>
      </c>
      <c r="J109" s="75"/>
      <c r="K109" s="152">
        <f t="shared" si="35"/>
        <v>0</v>
      </c>
      <c r="M109" s="219"/>
      <c r="N109" s="214"/>
      <c r="O109" s="289" t="s">
        <v>384</v>
      </c>
      <c r="P109" s="220" t="s">
        <v>258</v>
      </c>
    </row>
    <row r="110" spans="1:16" ht="81" x14ac:dyDescent="0.25">
      <c r="A110" s="282">
        <f t="shared" si="37"/>
        <v>78</v>
      </c>
      <c r="B110" s="283" t="s">
        <v>184</v>
      </c>
      <c r="C110" s="115" t="s">
        <v>161</v>
      </c>
      <c r="D110" s="115" t="s">
        <v>61</v>
      </c>
      <c r="E110" s="72">
        <v>26</v>
      </c>
      <c r="F110" s="73">
        <v>0.1295</v>
      </c>
      <c r="G110" s="74">
        <f t="shared" si="33"/>
        <v>3.367</v>
      </c>
      <c r="H110" s="75"/>
      <c r="I110" s="76">
        <f t="shared" si="34"/>
        <v>0</v>
      </c>
      <c r="J110" s="75"/>
      <c r="K110" s="152">
        <f t="shared" si="35"/>
        <v>0</v>
      </c>
      <c r="M110" s="219"/>
      <c r="N110" s="214"/>
      <c r="O110" s="289" t="s">
        <v>352</v>
      </c>
      <c r="P110" s="220" t="s">
        <v>259</v>
      </c>
    </row>
    <row r="111" spans="1:16" ht="54" x14ac:dyDescent="0.25">
      <c r="A111" s="282">
        <f t="shared" si="37"/>
        <v>79</v>
      </c>
      <c r="B111" s="283" t="s">
        <v>185</v>
      </c>
      <c r="C111" s="115" t="s">
        <v>162</v>
      </c>
      <c r="D111" s="115" t="s">
        <v>104</v>
      </c>
      <c r="E111" s="72">
        <v>52</v>
      </c>
      <c r="F111" s="73">
        <v>2.4E-2</v>
      </c>
      <c r="G111" s="74">
        <f t="shared" si="33"/>
        <v>1.248</v>
      </c>
      <c r="H111" s="75"/>
      <c r="I111" s="76">
        <f t="shared" si="34"/>
        <v>0</v>
      </c>
      <c r="J111" s="75"/>
      <c r="K111" s="152">
        <f t="shared" si="35"/>
        <v>0</v>
      </c>
      <c r="M111" s="219"/>
      <c r="N111" s="214"/>
      <c r="O111" s="289" t="s">
        <v>353</v>
      </c>
      <c r="P111" s="220" t="s">
        <v>260</v>
      </c>
    </row>
    <row r="112" spans="1:16" ht="40.5" x14ac:dyDescent="0.25">
      <c r="A112" s="282">
        <f t="shared" si="37"/>
        <v>80</v>
      </c>
      <c r="B112" s="283" t="s">
        <v>186</v>
      </c>
      <c r="C112" s="115" t="s">
        <v>163</v>
      </c>
      <c r="D112" s="115" t="s">
        <v>61</v>
      </c>
      <c r="E112" s="72">
        <v>12.5</v>
      </c>
      <c r="F112" s="73">
        <v>0.40505999999999998</v>
      </c>
      <c r="G112" s="74">
        <f t="shared" si="33"/>
        <v>5.06325</v>
      </c>
      <c r="H112" s="75"/>
      <c r="I112" s="76">
        <f t="shared" si="34"/>
        <v>0</v>
      </c>
      <c r="J112" s="75"/>
      <c r="K112" s="152">
        <f t="shared" si="35"/>
        <v>0</v>
      </c>
      <c r="M112" s="219"/>
      <c r="N112" s="214"/>
      <c r="O112" s="289" t="s">
        <v>163</v>
      </c>
      <c r="P112" s="220" t="s">
        <v>261</v>
      </c>
    </row>
    <row r="113" spans="1:18" ht="54" x14ac:dyDescent="0.25">
      <c r="A113" s="284">
        <f t="shared" si="37"/>
        <v>81</v>
      </c>
      <c r="B113" s="246" t="s">
        <v>187</v>
      </c>
      <c r="C113" s="129" t="s">
        <v>164</v>
      </c>
      <c r="D113" s="129" t="s">
        <v>104</v>
      </c>
      <c r="E113" s="84">
        <v>12</v>
      </c>
      <c r="F113" s="85">
        <v>0</v>
      </c>
      <c r="G113" s="86">
        <f t="shared" si="33"/>
        <v>0</v>
      </c>
      <c r="H113" s="87"/>
      <c r="I113" s="88">
        <f t="shared" si="34"/>
        <v>0</v>
      </c>
      <c r="J113" s="87"/>
      <c r="K113" s="155">
        <f t="shared" si="35"/>
        <v>0</v>
      </c>
      <c r="M113" s="219"/>
      <c r="N113" s="214"/>
      <c r="O113" s="289" t="s">
        <v>354</v>
      </c>
      <c r="P113" s="292"/>
    </row>
    <row r="114" spans="1:18" ht="27" x14ac:dyDescent="0.25">
      <c r="A114" s="284">
        <f t="shared" si="36"/>
        <v>82</v>
      </c>
      <c r="B114" s="246" t="s">
        <v>188</v>
      </c>
      <c r="C114" s="129" t="s">
        <v>165</v>
      </c>
      <c r="D114" s="129" t="s">
        <v>194</v>
      </c>
      <c r="E114" s="84">
        <v>1</v>
      </c>
      <c r="F114" s="85">
        <v>0</v>
      </c>
      <c r="G114" s="86">
        <f t="shared" si="33"/>
        <v>0</v>
      </c>
      <c r="H114" s="87"/>
      <c r="I114" s="88">
        <f t="shared" si="34"/>
        <v>0</v>
      </c>
      <c r="J114" s="87"/>
      <c r="K114" s="155">
        <f t="shared" si="35"/>
        <v>0</v>
      </c>
      <c r="M114" s="219"/>
      <c r="N114" s="214"/>
      <c r="O114" s="289" t="s">
        <v>355</v>
      </c>
      <c r="P114" s="292"/>
    </row>
    <row r="115" spans="1:18" ht="27" x14ac:dyDescent="0.25">
      <c r="A115" s="282">
        <f t="shared" si="36"/>
        <v>83</v>
      </c>
      <c r="B115" s="241" t="s">
        <v>189</v>
      </c>
      <c r="C115" s="115" t="s">
        <v>166</v>
      </c>
      <c r="D115" s="115" t="s">
        <v>63</v>
      </c>
      <c r="E115" s="72">
        <v>0.57599999999999996</v>
      </c>
      <c r="F115" s="73">
        <v>0</v>
      </c>
      <c r="G115" s="74">
        <f t="shared" si="33"/>
        <v>0</v>
      </c>
      <c r="H115" s="75"/>
      <c r="I115" s="76">
        <f t="shared" si="34"/>
        <v>0</v>
      </c>
      <c r="J115" s="75"/>
      <c r="K115" s="152">
        <f t="shared" si="35"/>
        <v>0</v>
      </c>
      <c r="M115" s="219"/>
      <c r="N115" s="214"/>
      <c r="O115" s="289" t="s">
        <v>356</v>
      </c>
      <c r="P115" s="220" t="s">
        <v>262</v>
      </c>
    </row>
    <row r="116" spans="1:18" ht="40.5" x14ac:dyDescent="0.25">
      <c r="A116" s="284">
        <f>A115+1</f>
        <v>84</v>
      </c>
      <c r="B116" s="243" t="s">
        <v>190</v>
      </c>
      <c r="C116" s="129" t="s">
        <v>167</v>
      </c>
      <c r="D116" s="129" t="s">
        <v>61</v>
      </c>
      <c r="E116" s="84">
        <v>51</v>
      </c>
      <c r="F116" s="85">
        <v>0</v>
      </c>
      <c r="G116" s="86">
        <f t="shared" si="33"/>
        <v>0</v>
      </c>
      <c r="H116" s="87"/>
      <c r="I116" s="88">
        <f t="shared" si="34"/>
        <v>0</v>
      </c>
      <c r="J116" s="87"/>
      <c r="K116" s="155">
        <f t="shared" si="35"/>
        <v>0</v>
      </c>
      <c r="M116" s="219"/>
      <c r="N116" s="214"/>
      <c r="O116" s="289" t="s">
        <v>357</v>
      </c>
      <c r="P116" s="292"/>
    </row>
    <row r="117" spans="1:18" ht="54" x14ac:dyDescent="0.25">
      <c r="A117" s="282">
        <f t="shared" si="36"/>
        <v>85</v>
      </c>
      <c r="B117" s="241" t="s">
        <v>191</v>
      </c>
      <c r="C117" s="128" t="s">
        <v>226</v>
      </c>
      <c r="D117" s="115" t="s">
        <v>61</v>
      </c>
      <c r="E117" s="72">
        <v>45.5</v>
      </c>
      <c r="F117" s="73">
        <v>1.8214699999999999</v>
      </c>
      <c r="G117" s="74">
        <f t="shared" si="33"/>
        <v>82.876885000000001</v>
      </c>
      <c r="H117" s="75"/>
      <c r="I117" s="76">
        <f t="shared" si="34"/>
        <v>0</v>
      </c>
      <c r="J117" s="75"/>
      <c r="K117" s="152">
        <f t="shared" si="35"/>
        <v>0</v>
      </c>
      <c r="M117" s="219"/>
      <c r="N117" s="214"/>
      <c r="O117" s="289" t="s">
        <v>358</v>
      </c>
      <c r="P117" s="220" t="s">
        <v>263</v>
      </c>
    </row>
    <row r="118" spans="1:18" ht="54" x14ac:dyDescent="0.25">
      <c r="A118" s="282">
        <f t="shared" ref="A118:A123" si="38">A117+1</f>
        <v>86</v>
      </c>
      <c r="B118" s="283" t="s">
        <v>192</v>
      </c>
      <c r="C118" s="115" t="s">
        <v>168</v>
      </c>
      <c r="D118" s="115" t="s">
        <v>61</v>
      </c>
      <c r="E118" s="72">
        <v>34.5</v>
      </c>
      <c r="F118" s="73">
        <v>1.8214700000000001</v>
      </c>
      <c r="G118" s="74">
        <f t="shared" si="33"/>
        <v>62.840715000000003</v>
      </c>
      <c r="H118" s="75"/>
      <c r="I118" s="76">
        <f t="shared" si="34"/>
        <v>0</v>
      </c>
      <c r="J118" s="75"/>
      <c r="K118" s="152">
        <f t="shared" si="35"/>
        <v>0</v>
      </c>
      <c r="M118" s="219"/>
      <c r="N118" s="214"/>
      <c r="O118" s="289" t="s">
        <v>358</v>
      </c>
      <c r="P118" s="220" t="s">
        <v>264</v>
      </c>
    </row>
    <row r="119" spans="1:18" ht="54" x14ac:dyDescent="0.25">
      <c r="A119" s="282">
        <f t="shared" si="38"/>
        <v>87</v>
      </c>
      <c r="B119" s="241" t="s">
        <v>193</v>
      </c>
      <c r="C119" s="115" t="s">
        <v>169</v>
      </c>
      <c r="D119" s="115" t="s">
        <v>61</v>
      </c>
      <c r="E119" s="72">
        <v>80</v>
      </c>
      <c r="F119" s="73">
        <v>0.14940999999999999</v>
      </c>
      <c r="G119" s="74">
        <f t="shared" si="33"/>
        <v>11.9528</v>
      </c>
      <c r="H119" s="75"/>
      <c r="I119" s="76">
        <f t="shared" si="34"/>
        <v>0</v>
      </c>
      <c r="J119" s="75"/>
      <c r="K119" s="152">
        <f t="shared" si="35"/>
        <v>0</v>
      </c>
      <c r="M119" s="219"/>
      <c r="N119" s="214"/>
      <c r="O119" s="289" t="s">
        <v>359</v>
      </c>
      <c r="P119" s="220" t="s">
        <v>265</v>
      </c>
    </row>
    <row r="120" spans="1:18" ht="56.25" x14ac:dyDescent="0.25">
      <c r="A120" s="282">
        <f t="shared" si="38"/>
        <v>88</v>
      </c>
      <c r="B120" s="241" t="s">
        <v>200</v>
      </c>
      <c r="C120" s="115" t="s">
        <v>195</v>
      </c>
      <c r="D120" s="115" t="s">
        <v>74</v>
      </c>
      <c r="E120" s="72">
        <v>14.116</v>
      </c>
      <c r="F120" s="73">
        <v>0</v>
      </c>
      <c r="G120" s="74">
        <f t="shared" si="33"/>
        <v>0</v>
      </c>
      <c r="H120" s="75"/>
      <c r="I120" s="76">
        <f t="shared" si="34"/>
        <v>0</v>
      </c>
      <c r="J120" s="75"/>
      <c r="K120" s="152">
        <f t="shared" si="35"/>
        <v>0</v>
      </c>
      <c r="M120" s="219"/>
      <c r="N120" s="214"/>
      <c r="O120" s="289" t="s">
        <v>361</v>
      </c>
      <c r="P120" s="220" t="s">
        <v>360</v>
      </c>
    </row>
    <row r="121" spans="1:18" ht="67.5" x14ac:dyDescent="0.25">
      <c r="A121" s="282">
        <f t="shared" si="38"/>
        <v>89</v>
      </c>
      <c r="B121" s="241" t="s">
        <v>201</v>
      </c>
      <c r="C121" s="115" t="s">
        <v>196</v>
      </c>
      <c r="D121" s="115" t="s">
        <v>74</v>
      </c>
      <c r="E121" s="72">
        <v>423.48</v>
      </c>
      <c r="F121" s="73">
        <v>0</v>
      </c>
      <c r="G121" s="74">
        <f t="shared" si="33"/>
        <v>0</v>
      </c>
      <c r="H121" s="75"/>
      <c r="I121" s="76">
        <f t="shared" si="34"/>
        <v>0</v>
      </c>
      <c r="J121" s="75"/>
      <c r="K121" s="152">
        <f t="shared" si="35"/>
        <v>0</v>
      </c>
      <c r="M121" s="219"/>
      <c r="N121" s="214"/>
      <c r="O121" s="289" t="s">
        <v>362</v>
      </c>
      <c r="P121" s="220" t="s">
        <v>363</v>
      </c>
    </row>
    <row r="122" spans="1:18" ht="56.25" x14ac:dyDescent="0.25">
      <c r="A122" s="282">
        <f t="shared" si="38"/>
        <v>90</v>
      </c>
      <c r="B122" s="241" t="s">
        <v>202</v>
      </c>
      <c r="C122" s="115" t="s">
        <v>197</v>
      </c>
      <c r="D122" s="115" t="s">
        <v>74</v>
      </c>
      <c r="E122" s="72">
        <v>14.116</v>
      </c>
      <c r="F122" s="73">
        <v>0</v>
      </c>
      <c r="G122" s="74">
        <f t="shared" si="33"/>
        <v>0</v>
      </c>
      <c r="H122" s="75"/>
      <c r="I122" s="76">
        <f t="shared" si="34"/>
        <v>0</v>
      </c>
      <c r="J122" s="75"/>
      <c r="K122" s="152">
        <f t="shared" si="35"/>
        <v>0</v>
      </c>
      <c r="M122" s="219"/>
      <c r="N122" s="214"/>
      <c r="O122" s="289" t="s">
        <v>364</v>
      </c>
      <c r="P122" s="220" t="s">
        <v>360</v>
      </c>
    </row>
    <row r="123" spans="1:18" ht="54" x14ac:dyDescent="0.25">
      <c r="A123" s="282">
        <f t="shared" si="38"/>
        <v>91</v>
      </c>
      <c r="B123" s="283" t="s">
        <v>206</v>
      </c>
      <c r="C123" s="198" t="s">
        <v>205</v>
      </c>
      <c r="D123" s="198" t="s">
        <v>74</v>
      </c>
      <c r="E123" s="199">
        <v>468.08</v>
      </c>
      <c r="F123" s="200">
        <v>0</v>
      </c>
      <c r="G123" s="74">
        <f>E123*F123</f>
        <v>0</v>
      </c>
      <c r="H123" s="75"/>
      <c r="I123" s="76">
        <f t="shared" si="34"/>
        <v>0</v>
      </c>
      <c r="J123" s="75"/>
      <c r="K123" s="152">
        <f t="shared" si="35"/>
        <v>0</v>
      </c>
      <c r="M123" s="227"/>
      <c r="N123" s="228"/>
      <c r="O123" s="293" t="s">
        <v>369</v>
      </c>
      <c r="P123" s="296"/>
    </row>
    <row r="124" spans="1:18" x14ac:dyDescent="0.25">
      <c r="A124" s="285"/>
      <c r="B124" s="286"/>
      <c r="C124" s="139"/>
      <c r="D124" s="139"/>
      <c r="E124" s="140"/>
      <c r="F124" s="77"/>
      <c r="G124" s="78"/>
      <c r="H124" s="79"/>
      <c r="I124" s="80"/>
      <c r="J124" s="79"/>
      <c r="K124" s="153"/>
      <c r="M124" s="230"/>
      <c r="N124" s="231"/>
      <c r="O124" s="294"/>
      <c r="P124" s="295"/>
    </row>
    <row r="125" spans="1:18" ht="15.75" thickBot="1" x14ac:dyDescent="0.3">
      <c r="A125" s="287" t="s">
        <v>29</v>
      </c>
      <c r="B125" s="260" t="s">
        <v>46</v>
      </c>
      <c r="C125" s="111" t="str">
        <f>C95</f>
        <v>Ostatní konstrukce a práce, bourání</v>
      </c>
      <c r="D125" s="113"/>
      <c r="E125" s="161"/>
      <c r="F125" s="112"/>
      <c r="G125" s="112">
        <f>SUM(G96:G124)</f>
        <v>175.15310880000001</v>
      </c>
      <c r="H125" s="113"/>
      <c r="I125" s="113">
        <f>SUM(I96:I124)</f>
        <v>0</v>
      </c>
      <c r="J125" s="113"/>
      <c r="K125" s="162">
        <f>SUM(K96:K124)</f>
        <v>0</v>
      </c>
      <c r="M125" s="221"/>
      <c r="N125" s="222"/>
      <c r="O125" s="297"/>
      <c r="P125" s="298"/>
    </row>
    <row r="126" spans="1:18" x14ac:dyDescent="0.25">
      <c r="A126" s="281" t="s">
        <v>28</v>
      </c>
      <c r="B126" s="288" t="s">
        <v>53</v>
      </c>
      <c r="C126" s="151" t="s">
        <v>52</v>
      </c>
      <c r="D126" s="141"/>
      <c r="E126" s="124"/>
      <c r="F126" s="142"/>
      <c r="G126" s="126"/>
      <c r="H126" s="141"/>
      <c r="I126" s="127"/>
      <c r="J126" s="141"/>
      <c r="K126" s="169"/>
      <c r="M126" s="230"/>
      <c r="N126" s="231"/>
      <c r="O126" s="294"/>
      <c r="P126" s="295"/>
    </row>
    <row r="127" spans="1:18" ht="56.25" x14ac:dyDescent="0.25">
      <c r="A127" s="282">
        <f>A123+1</f>
        <v>92</v>
      </c>
      <c r="B127" s="241" t="s">
        <v>203</v>
      </c>
      <c r="C127" s="115" t="s">
        <v>198</v>
      </c>
      <c r="D127" s="115" t="s">
        <v>74</v>
      </c>
      <c r="E127" s="72">
        <v>14.116</v>
      </c>
      <c r="F127" s="143">
        <v>0</v>
      </c>
      <c r="G127" s="98">
        <f>E127*F127</f>
        <v>0</v>
      </c>
      <c r="H127" s="144"/>
      <c r="I127" s="100">
        <f>CEILING(E127*H127,0.1)</f>
        <v>0</v>
      </c>
      <c r="J127" s="75"/>
      <c r="K127" s="157">
        <f>CEILING(E127*J127,0.1)</f>
        <v>0</v>
      </c>
      <c r="M127" s="219"/>
      <c r="N127" s="214"/>
      <c r="O127" s="289" t="s">
        <v>366</v>
      </c>
      <c r="P127" s="220" t="s">
        <v>365</v>
      </c>
      <c r="Q127" s="185"/>
      <c r="R127" s="202"/>
    </row>
    <row r="128" spans="1:18" ht="123.75" x14ac:dyDescent="0.25">
      <c r="A128" s="282">
        <f>A127+1</f>
        <v>93</v>
      </c>
      <c r="B128" s="241" t="s">
        <v>204</v>
      </c>
      <c r="C128" s="115" t="s">
        <v>199</v>
      </c>
      <c r="D128" s="115" t="s">
        <v>74</v>
      </c>
      <c r="E128" s="72">
        <v>129.90899999999999</v>
      </c>
      <c r="F128" s="143">
        <v>0</v>
      </c>
      <c r="G128" s="98">
        <f>E128*F128</f>
        <v>0</v>
      </c>
      <c r="H128" s="144"/>
      <c r="I128" s="100">
        <f>CEILING(E128*H128,0.1)</f>
        <v>0</v>
      </c>
      <c r="J128" s="146"/>
      <c r="K128" s="180">
        <f>CEILING(E128*J128,0.1)</f>
        <v>0</v>
      </c>
      <c r="M128" s="227"/>
      <c r="N128" s="228"/>
      <c r="O128" s="293" t="s">
        <v>367</v>
      </c>
      <c r="P128" s="229" t="s">
        <v>368</v>
      </c>
      <c r="Q128" s="185"/>
      <c r="R128" s="202"/>
    </row>
    <row r="129" spans="1:16" x14ac:dyDescent="0.25">
      <c r="A129" s="60"/>
      <c r="B129" s="61"/>
      <c r="C129" s="116"/>
      <c r="D129" s="149"/>
      <c r="E129" s="150"/>
      <c r="F129" s="147"/>
      <c r="G129" s="92"/>
      <c r="H129" s="145"/>
      <c r="I129" s="94"/>
      <c r="J129" s="148"/>
      <c r="K129" s="156"/>
      <c r="M129" s="230"/>
      <c r="N129" s="231"/>
      <c r="O129" s="294"/>
      <c r="P129" s="295"/>
    </row>
    <row r="130" spans="1:16" ht="15.75" thickBot="1" x14ac:dyDescent="0.3">
      <c r="A130" s="64" t="s">
        <v>29</v>
      </c>
      <c r="B130" s="232" t="s">
        <v>54</v>
      </c>
      <c r="C130" s="233" t="str">
        <f>C126</f>
        <v>Poplatky za skládky</v>
      </c>
      <c r="D130" s="234"/>
      <c r="E130" s="235"/>
      <c r="F130" s="236"/>
      <c r="G130" s="237">
        <f>SUM(G127:G128)</f>
        <v>0</v>
      </c>
      <c r="H130" s="234"/>
      <c r="I130" s="238">
        <f>SUM(I127:I128)</f>
        <v>0</v>
      </c>
      <c r="J130" s="234"/>
      <c r="K130" s="239">
        <f>SUM(K127:K128)</f>
        <v>0</v>
      </c>
      <c r="M130" s="221"/>
      <c r="N130" s="222"/>
      <c r="O130" s="297"/>
      <c r="P130" s="298"/>
    </row>
    <row r="131" spans="1:16" x14ac:dyDescent="0.25">
      <c r="M131" s="196"/>
      <c r="N131" s="197"/>
      <c r="O131" s="203"/>
      <c r="P131" s="187"/>
    </row>
    <row r="132" spans="1:16" x14ac:dyDescent="0.25">
      <c r="M132" s="196"/>
      <c r="N132" s="197"/>
      <c r="O132" s="203"/>
      <c r="P132" s="187"/>
    </row>
    <row r="133" spans="1:16" x14ac:dyDescent="0.25">
      <c r="M133" s="196"/>
      <c r="N133" s="197"/>
      <c r="O133" s="203"/>
      <c r="P133" s="187"/>
    </row>
    <row r="134" spans="1:16" x14ac:dyDescent="0.25">
      <c r="M134" s="196"/>
      <c r="N134" s="197"/>
      <c r="O134" s="203"/>
      <c r="P134" s="187"/>
    </row>
    <row r="135" spans="1:16" x14ac:dyDescent="0.25">
      <c r="M135" s="196"/>
      <c r="N135" s="197"/>
      <c r="O135" s="203"/>
      <c r="P135" s="187"/>
    </row>
    <row r="136" spans="1:16" x14ac:dyDescent="0.25">
      <c r="M136" s="196"/>
      <c r="N136" s="197"/>
      <c r="O136" s="203"/>
      <c r="P136" s="187"/>
    </row>
    <row r="137" spans="1:16" x14ac:dyDescent="0.25">
      <c r="M137" s="196"/>
      <c r="N137" s="197"/>
      <c r="O137" s="203"/>
      <c r="P137" s="187"/>
    </row>
    <row r="138" spans="1:16" x14ac:dyDescent="0.25">
      <c r="M138" s="196"/>
      <c r="N138" s="197"/>
      <c r="O138" s="203"/>
      <c r="P138" s="187"/>
    </row>
    <row r="139" spans="1:16" x14ac:dyDescent="0.25">
      <c r="M139" s="196"/>
      <c r="N139" s="197"/>
      <c r="O139" s="203"/>
      <c r="P139" s="187"/>
    </row>
    <row r="140" spans="1:16" x14ac:dyDescent="0.25">
      <c r="M140" s="196"/>
      <c r="N140" s="197"/>
      <c r="O140" s="203"/>
      <c r="P140" s="187"/>
    </row>
    <row r="141" spans="1:16" x14ac:dyDescent="0.25">
      <c r="M141" s="196"/>
      <c r="N141" s="197"/>
      <c r="O141" s="203"/>
      <c r="P141" s="187"/>
    </row>
    <row r="142" spans="1:16" x14ac:dyDescent="0.25">
      <c r="M142" s="196"/>
      <c r="N142" s="197"/>
      <c r="O142" s="203"/>
      <c r="P142" s="187"/>
    </row>
    <row r="143" spans="1:16" x14ac:dyDescent="0.25">
      <c r="M143" s="196"/>
      <c r="N143" s="197"/>
      <c r="O143" s="203"/>
      <c r="P143" s="187"/>
    </row>
    <row r="144" spans="1:16" x14ac:dyDescent="0.25">
      <c r="M144" s="196"/>
      <c r="N144" s="197"/>
      <c r="O144" s="203"/>
      <c r="P144" s="187"/>
    </row>
    <row r="145" spans="13:16" x14ac:dyDescent="0.25">
      <c r="M145" s="196"/>
      <c r="N145" s="197"/>
      <c r="O145" s="203"/>
      <c r="P145" s="187"/>
    </row>
    <row r="146" spans="13:16" x14ac:dyDescent="0.25">
      <c r="M146" s="196"/>
      <c r="N146" s="197"/>
      <c r="O146" s="203"/>
      <c r="P146" s="187"/>
    </row>
    <row r="147" spans="13:16" x14ac:dyDescent="0.25">
      <c r="M147" s="196"/>
      <c r="N147" s="197"/>
      <c r="O147" s="203"/>
      <c r="P147" s="187"/>
    </row>
    <row r="148" spans="13:16" x14ac:dyDescent="0.25">
      <c r="M148" s="196"/>
      <c r="N148" s="197"/>
      <c r="O148" s="203"/>
      <c r="P148" s="187"/>
    </row>
    <row r="149" spans="13:16" x14ac:dyDescent="0.25">
      <c r="M149" s="196"/>
      <c r="N149" s="197"/>
      <c r="O149" s="203"/>
      <c r="P149" s="187"/>
    </row>
    <row r="150" spans="13:16" x14ac:dyDescent="0.25">
      <c r="M150" s="196"/>
      <c r="N150" s="197"/>
      <c r="O150" s="203"/>
      <c r="P150" s="187"/>
    </row>
    <row r="151" spans="13:16" x14ac:dyDescent="0.25">
      <c r="M151" s="196"/>
      <c r="N151" s="197"/>
      <c r="O151" s="203"/>
      <c r="P151" s="187"/>
    </row>
    <row r="152" spans="13:16" x14ac:dyDescent="0.25">
      <c r="M152" s="196"/>
      <c r="N152" s="197"/>
      <c r="O152" s="203"/>
      <c r="P152" s="187"/>
    </row>
    <row r="153" spans="13:16" x14ac:dyDescent="0.25">
      <c r="M153" s="196"/>
      <c r="N153" s="197"/>
      <c r="O153" s="203"/>
      <c r="P153" s="187"/>
    </row>
    <row r="154" spans="13:16" x14ac:dyDescent="0.25">
      <c r="M154" s="196"/>
      <c r="N154" s="197"/>
      <c r="O154" s="203"/>
      <c r="P154" s="187"/>
    </row>
    <row r="155" spans="13:16" x14ac:dyDescent="0.25">
      <c r="M155" s="196"/>
      <c r="N155" s="197"/>
      <c r="O155" s="203"/>
      <c r="P155" s="187"/>
    </row>
    <row r="156" spans="13:16" x14ac:dyDescent="0.25">
      <c r="M156" s="196"/>
      <c r="N156" s="197"/>
      <c r="O156" s="203"/>
      <c r="P156" s="187"/>
    </row>
    <row r="157" spans="13:16" x14ac:dyDescent="0.25">
      <c r="M157" s="196"/>
      <c r="N157" s="197"/>
      <c r="P157" s="187"/>
    </row>
    <row r="158" spans="13:16" x14ac:dyDescent="0.25">
      <c r="M158" s="196"/>
      <c r="N158" s="197"/>
      <c r="P158" s="187"/>
    </row>
    <row r="159" spans="13:16" x14ac:dyDescent="0.25">
      <c r="M159" s="196"/>
      <c r="N159" s="197"/>
      <c r="P159" s="187"/>
    </row>
    <row r="160" spans="13:16" x14ac:dyDescent="0.25">
      <c r="M160" s="196"/>
      <c r="N160" s="197"/>
      <c r="P160" s="187"/>
    </row>
    <row r="161" spans="13:16" x14ac:dyDescent="0.25">
      <c r="M161" s="196"/>
      <c r="N161" s="197"/>
      <c r="P161" s="187"/>
    </row>
    <row r="162" spans="13:16" x14ac:dyDescent="0.25">
      <c r="M162" s="196"/>
      <c r="N162" s="197"/>
      <c r="P162" s="187"/>
    </row>
    <row r="163" spans="13:16" x14ac:dyDescent="0.25">
      <c r="M163" s="196"/>
      <c r="N163" s="197"/>
      <c r="P163" s="187"/>
    </row>
    <row r="164" spans="13:16" x14ac:dyDescent="0.25">
      <c r="M164" s="196"/>
      <c r="N164" s="197"/>
      <c r="P164" s="187"/>
    </row>
    <row r="165" spans="13:16" x14ac:dyDescent="0.25">
      <c r="M165" s="196"/>
      <c r="N165" s="197"/>
      <c r="P165" s="187"/>
    </row>
    <row r="166" spans="13:16" x14ac:dyDescent="0.25">
      <c r="M166" s="196"/>
      <c r="N166" s="197"/>
      <c r="P166" s="187"/>
    </row>
    <row r="167" spans="13:16" x14ac:dyDescent="0.25">
      <c r="M167" s="196"/>
      <c r="N167" s="197"/>
      <c r="P167" s="187"/>
    </row>
    <row r="168" spans="13:16" x14ac:dyDescent="0.25">
      <c r="M168" s="196"/>
      <c r="N168" s="197"/>
      <c r="P168" s="187"/>
    </row>
    <row r="169" spans="13:16" x14ac:dyDescent="0.25">
      <c r="M169" s="196"/>
      <c r="N169" s="197"/>
      <c r="P169" s="187"/>
    </row>
    <row r="170" spans="13:16" x14ac:dyDescent="0.25">
      <c r="M170" s="196"/>
      <c r="N170" s="197"/>
      <c r="P170" s="187"/>
    </row>
    <row r="171" spans="13:16" x14ac:dyDescent="0.25">
      <c r="M171" s="196"/>
      <c r="N171" s="197"/>
      <c r="P171" s="187"/>
    </row>
    <row r="172" spans="13:16" x14ac:dyDescent="0.25">
      <c r="M172" s="196"/>
      <c r="N172" s="197"/>
      <c r="P172" s="187"/>
    </row>
    <row r="173" spans="13:16" x14ac:dyDescent="0.25">
      <c r="M173" s="196"/>
      <c r="N173" s="197"/>
      <c r="P173" s="187"/>
    </row>
    <row r="174" spans="13:16" x14ac:dyDescent="0.25">
      <c r="M174" s="196"/>
      <c r="N174" s="197"/>
      <c r="P174" s="187"/>
    </row>
    <row r="175" spans="13:16" x14ac:dyDescent="0.25">
      <c r="M175" s="196"/>
      <c r="N175" s="197"/>
      <c r="P175" s="187"/>
    </row>
    <row r="176" spans="13:16" x14ac:dyDescent="0.25">
      <c r="M176" s="196"/>
      <c r="N176" s="197"/>
      <c r="P176" s="187"/>
    </row>
    <row r="177" spans="13:16" x14ac:dyDescent="0.25">
      <c r="M177" s="196"/>
      <c r="N177" s="197"/>
      <c r="P177" s="187"/>
    </row>
    <row r="178" spans="13:16" x14ac:dyDescent="0.25">
      <c r="M178" s="196"/>
      <c r="N178" s="197"/>
      <c r="P178" s="187"/>
    </row>
    <row r="179" spans="13:16" x14ac:dyDescent="0.25">
      <c r="M179" s="196"/>
      <c r="N179" s="197"/>
      <c r="P179" s="187"/>
    </row>
    <row r="180" spans="13:16" x14ac:dyDescent="0.25">
      <c r="M180" s="196"/>
      <c r="N180" s="197"/>
      <c r="P180" s="187"/>
    </row>
    <row r="181" spans="13:16" x14ac:dyDescent="0.25">
      <c r="M181" s="196"/>
      <c r="N181" s="197"/>
      <c r="P181" s="187"/>
    </row>
    <row r="182" spans="13:16" x14ac:dyDescent="0.25">
      <c r="M182" s="196"/>
      <c r="N182" s="197"/>
    </row>
    <row r="183" spans="13:16" x14ac:dyDescent="0.25">
      <c r="M183" s="196"/>
      <c r="N183" s="197"/>
    </row>
    <row r="184" spans="13:16" x14ac:dyDescent="0.25">
      <c r="M184" s="196"/>
      <c r="N184" s="197"/>
    </row>
    <row r="185" spans="13:16" x14ac:dyDescent="0.25">
      <c r="M185" s="196"/>
      <c r="N185" s="197"/>
    </row>
    <row r="186" spans="13:16" x14ac:dyDescent="0.25">
      <c r="M186" s="196"/>
      <c r="N186" s="197"/>
    </row>
    <row r="187" spans="13:16" x14ac:dyDescent="0.25">
      <c r="M187" s="196"/>
      <c r="N187" s="197"/>
    </row>
    <row r="188" spans="13:16" x14ac:dyDescent="0.25">
      <c r="M188" s="196"/>
      <c r="N188" s="197"/>
    </row>
    <row r="189" spans="13:16" x14ac:dyDescent="0.25">
      <c r="M189" s="196"/>
      <c r="N189" s="197"/>
    </row>
    <row r="190" spans="13:16" x14ac:dyDescent="0.25">
      <c r="M190" s="196"/>
      <c r="N190" s="197"/>
    </row>
    <row r="191" spans="13:16" x14ac:dyDescent="0.25">
      <c r="M191" s="196"/>
      <c r="N191" s="197"/>
    </row>
    <row r="192" spans="13:16" x14ac:dyDescent="0.25">
      <c r="M192" s="196"/>
      <c r="N192" s="197"/>
    </row>
    <row r="193" spans="13:14" x14ac:dyDescent="0.25">
      <c r="M193" s="196"/>
      <c r="N193" s="197"/>
    </row>
    <row r="194" spans="13:14" x14ac:dyDescent="0.25">
      <c r="M194" s="196"/>
      <c r="N194" s="197"/>
    </row>
    <row r="195" spans="13:14" x14ac:dyDescent="0.25">
      <c r="M195" s="196"/>
      <c r="N195" s="197"/>
    </row>
    <row r="196" spans="13:14" x14ac:dyDescent="0.25">
      <c r="M196" s="196"/>
      <c r="N196" s="197"/>
    </row>
    <row r="197" spans="13:14" x14ac:dyDescent="0.25">
      <c r="M197" s="196"/>
      <c r="N197" s="197"/>
    </row>
    <row r="198" spans="13:14" x14ac:dyDescent="0.25">
      <c r="M198" s="196"/>
      <c r="N198" s="197"/>
    </row>
    <row r="199" spans="13:14" x14ac:dyDescent="0.25">
      <c r="M199" s="196"/>
      <c r="N199" s="197"/>
    </row>
    <row r="200" spans="13:14" x14ac:dyDescent="0.25">
      <c r="M200" s="196"/>
      <c r="N200" s="197"/>
    </row>
    <row r="201" spans="13:14" x14ac:dyDescent="0.25">
      <c r="M201" s="196"/>
      <c r="N201" s="197"/>
    </row>
    <row r="202" spans="13:14" x14ac:dyDescent="0.25">
      <c r="M202" s="196"/>
      <c r="N202" s="197"/>
    </row>
    <row r="203" spans="13:14" x14ac:dyDescent="0.25">
      <c r="M203" s="196"/>
      <c r="N203" s="197"/>
    </row>
    <row r="204" spans="13:14" x14ac:dyDescent="0.25">
      <c r="M204" s="196"/>
      <c r="N204" s="197"/>
    </row>
    <row r="205" spans="13:14" x14ac:dyDescent="0.25">
      <c r="M205" s="196"/>
      <c r="N205" s="197"/>
    </row>
    <row r="206" spans="13:14" x14ac:dyDescent="0.25">
      <c r="M206" s="196"/>
      <c r="N206" s="197"/>
    </row>
    <row r="207" spans="13:14" x14ac:dyDescent="0.25">
      <c r="M207" s="196"/>
      <c r="N207" s="197"/>
    </row>
    <row r="208" spans="13:14" x14ac:dyDescent="0.25">
      <c r="M208" s="196"/>
      <c r="N208" s="197"/>
    </row>
    <row r="209" spans="13:14" x14ac:dyDescent="0.25">
      <c r="M209" s="196"/>
      <c r="N209" s="197"/>
    </row>
    <row r="210" spans="13:14" x14ac:dyDescent="0.25">
      <c r="M210" s="196"/>
      <c r="N210" s="197"/>
    </row>
    <row r="211" spans="13:14" x14ac:dyDescent="0.25">
      <c r="M211" s="196"/>
      <c r="N211" s="197"/>
    </row>
    <row r="212" spans="13:14" x14ac:dyDescent="0.25">
      <c r="M212" s="196"/>
      <c r="N212" s="197"/>
    </row>
    <row r="213" spans="13:14" x14ac:dyDescent="0.25">
      <c r="M213" s="196"/>
      <c r="N213" s="197"/>
    </row>
    <row r="214" spans="13:14" x14ac:dyDescent="0.25">
      <c r="M214" s="196"/>
      <c r="N214" s="197"/>
    </row>
    <row r="215" spans="13:14" x14ac:dyDescent="0.25">
      <c r="M215" s="196"/>
      <c r="N215" s="197"/>
    </row>
    <row r="216" spans="13:14" x14ac:dyDescent="0.25">
      <c r="M216" s="196"/>
      <c r="N216" s="197"/>
    </row>
    <row r="217" spans="13:14" x14ac:dyDescent="0.25">
      <c r="M217" s="196"/>
      <c r="N217" s="197"/>
    </row>
    <row r="218" spans="13:14" x14ac:dyDescent="0.25">
      <c r="M218" s="196"/>
      <c r="N218" s="197"/>
    </row>
    <row r="219" spans="13:14" x14ac:dyDescent="0.25">
      <c r="M219" s="196"/>
      <c r="N219" s="197"/>
    </row>
    <row r="220" spans="13:14" x14ac:dyDescent="0.25">
      <c r="M220" s="196"/>
      <c r="N220" s="197"/>
    </row>
    <row r="221" spans="13:14" x14ac:dyDescent="0.25">
      <c r="M221" s="196"/>
      <c r="N221" s="197"/>
    </row>
    <row r="222" spans="13:14" x14ac:dyDescent="0.25">
      <c r="M222" s="196"/>
      <c r="N222" s="197"/>
    </row>
    <row r="223" spans="13:14" x14ac:dyDescent="0.25">
      <c r="M223" s="196"/>
      <c r="N223" s="197"/>
    </row>
    <row r="224" spans="13:14" x14ac:dyDescent="0.25">
      <c r="M224" s="196"/>
      <c r="N224" s="197"/>
    </row>
    <row r="225" spans="13:14" x14ac:dyDescent="0.25">
      <c r="M225" s="196"/>
      <c r="N225" s="197"/>
    </row>
    <row r="226" spans="13:14" x14ac:dyDescent="0.25">
      <c r="M226" s="196"/>
      <c r="N226" s="197"/>
    </row>
    <row r="227" spans="13:14" x14ac:dyDescent="0.25">
      <c r="M227" s="196"/>
      <c r="N227" s="197"/>
    </row>
    <row r="228" spans="13:14" x14ac:dyDescent="0.25">
      <c r="M228" s="196"/>
      <c r="N228" s="197"/>
    </row>
    <row r="229" spans="13:14" x14ac:dyDescent="0.25">
      <c r="M229" s="196"/>
      <c r="N229" s="197"/>
    </row>
    <row r="230" spans="13:14" x14ac:dyDescent="0.25">
      <c r="M230" s="196"/>
      <c r="N230" s="197"/>
    </row>
    <row r="231" spans="13:14" x14ac:dyDescent="0.25">
      <c r="M231" s="196"/>
      <c r="N231" s="197"/>
    </row>
    <row r="232" spans="13:14" x14ac:dyDescent="0.25">
      <c r="M232" s="196"/>
      <c r="N232" s="197"/>
    </row>
    <row r="233" spans="13:14" x14ac:dyDescent="0.25">
      <c r="M233" s="196"/>
      <c r="N233" s="197"/>
    </row>
    <row r="234" spans="13:14" x14ac:dyDescent="0.25">
      <c r="M234" s="196"/>
      <c r="N234" s="197"/>
    </row>
    <row r="235" spans="13:14" x14ac:dyDescent="0.25">
      <c r="M235" s="196"/>
      <c r="N235" s="197"/>
    </row>
    <row r="236" spans="13:14" x14ac:dyDescent="0.25">
      <c r="M236" s="196"/>
      <c r="N236" s="197"/>
    </row>
    <row r="237" spans="13:14" x14ac:dyDescent="0.25">
      <c r="M237" s="196"/>
      <c r="N237" s="197"/>
    </row>
    <row r="238" spans="13:14" x14ac:dyDescent="0.25">
      <c r="M238" s="196"/>
      <c r="N238" s="197"/>
    </row>
    <row r="239" spans="13:14" x14ac:dyDescent="0.25">
      <c r="M239" s="196"/>
      <c r="N239" s="197"/>
    </row>
    <row r="240" spans="13:14" x14ac:dyDescent="0.25">
      <c r="M240" s="196"/>
      <c r="N240" s="197"/>
    </row>
    <row r="241" spans="13:14" x14ac:dyDescent="0.25">
      <c r="M241" s="196"/>
      <c r="N241" s="197"/>
    </row>
    <row r="242" spans="13:14" x14ac:dyDescent="0.25">
      <c r="M242" s="196"/>
      <c r="N242" s="197"/>
    </row>
    <row r="243" spans="13:14" x14ac:dyDescent="0.25">
      <c r="M243" s="196"/>
      <c r="N243" s="197"/>
    </row>
    <row r="244" spans="13:14" x14ac:dyDescent="0.25">
      <c r="M244" s="196"/>
      <c r="N244" s="197"/>
    </row>
    <row r="245" spans="13:14" x14ac:dyDescent="0.25">
      <c r="M245" s="196"/>
      <c r="N245" s="197"/>
    </row>
    <row r="246" spans="13:14" x14ac:dyDescent="0.25">
      <c r="M246" s="196"/>
      <c r="N246" s="197"/>
    </row>
    <row r="247" spans="13:14" x14ac:dyDescent="0.25">
      <c r="M247" s="196"/>
      <c r="N247" s="197"/>
    </row>
    <row r="248" spans="13:14" x14ac:dyDescent="0.25">
      <c r="M248" s="196"/>
      <c r="N248" s="197"/>
    </row>
    <row r="249" spans="13:14" x14ac:dyDescent="0.25">
      <c r="M249" s="196"/>
      <c r="N249" s="197"/>
    </row>
    <row r="250" spans="13:14" x14ac:dyDescent="0.25">
      <c r="M250" s="196"/>
      <c r="N250" s="197"/>
    </row>
    <row r="251" spans="13:14" x14ac:dyDescent="0.25">
      <c r="M251" s="196"/>
      <c r="N251" s="197"/>
    </row>
    <row r="252" spans="13:14" x14ac:dyDescent="0.25">
      <c r="M252" s="196"/>
      <c r="N252" s="197"/>
    </row>
    <row r="253" spans="13:14" x14ac:dyDescent="0.25">
      <c r="M253" s="196"/>
      <c r="N253" s="197"/>
    </row>
    <row r="254" spans="13:14" x14ac:dyDescent="0.25">
      <c r="M254" s="196"/>
      <c r="N254" s="197"/>
    </row>
    <row r="255" spans="13:14" x14ac:dyDescent="0.25">
      <c r="M255" s="196"/>
      <c r="N255" s="197"/>
    </row>
    <row r="256" spans="13:14" x14ac:dyDescent="0.25">
      <c r="M256" s="196"/>
      <c r="N256" s="197"/>
    </row>
    <row r="257" spans="13:14" x14ac:dyDescent="0.25">
      <c r="M257" s="196"/>
      <c r="N257" s="197"/>
    </row>
    <row r="258" spans="13:14" x14ac:dyDescent="0.25">
      <c r="M258" s="196"/>
      <c r="N258" s="197"/>
    </row>
    <row r="259" spans="13:14" x14ac:dyDescent="0.25">
      <c r="M259" s="196"/>
      <c r="N259" s="197"/>
    </row>
    <row r="260" spans="13:14" x14ac:dyDescent="0.25">
      <c r="M260" s="196"/>
      <c r="N260" s="197"/>
    </row>
    <row r="261" spans="13:14" x14ac:dyDescent="0.25">
      <c r="M261" s="196"/>
      <c r="N261" s="197"/>
    </row>
    <row r="262" spans="13:14" x14ac:dyDescent="0.25">
      <c r="M262" s="196"/>
      <c r="N262" s="197"/>
    </row>
    <row r="263" spans="13:14" x14ac:dyDescent="0.25">
      <c r="M263" s="196"/>
      <c r="N263" s="197"/>
    </row>
    <row r="264" spans="13:14" x14ac:dyDescent="0.25">
      <c r="M264" s="196"/>
      <c r="N264" s="197"/>
    </row>
    <row r="265" spans="13:14" x14ac:dyDescent="0.25">
      <c r="M265" s="196"/>
      <c r="N265" s="197"/>
    </row>
    <row r="266" spans="13:14" x14ac:dyDescent="0.25">
      <c r="M266" s="196"/>
      <c r="N266" s="197"/>
    </row>
    <row r="267" spans="13:14" x14ac:dyDescent="0.25">
      <c r="M267" s="196"/>
      <c r="N267" s="197"/>
    </row>
    <row r="268" spans="13:14" x14ac:dyDescent="0.25">
      <c r="M268" s="196"/>
      <c r="N268" s="197"/>
    </row>
    <row r="269" spans="13:14" x14ac:dyDescent="0.25">
      <c r="M269" s="196"/>
      <c r="N269" s="197"/>
    </row>
    <row r="270" spans="13:14" x14ac:dyDescent="0.25">
      <c r="M270" s="196"/>
      <c r="N270" s="197"/>
    </row>
    <row r="271" spans="13:14" x14ac:dyDescent="0.25">
      <c r="M271" s="196"/>
      <c r="N271" s="197"/>
    </row>
    <row r="272" spans="13:14" x14ac:dyDescent="0.25">
      <c r="M272" s="196"/>
      <c r="N272" s="197"/>
    </row>
    <row r="273" spans="13:14" x14ac:dyDescent="0.25">
      <c r="M273" s="196"/>
      <c r="N273" s="197"/>
    </row>
    <row r="274" spans="13:14" x14ac:dyDescent="0.25">
      <c r="M274" s="196"/>
      <c r="N274" s="197"/>
    </row>
    <row r="275" spans="13:14" x14ac:dyDescent="0.25">
      <c r="M275" s="196"/>
      <c r="N275" s="197"/>
    </row>
    <row r="276" spans="13:14" x14ac:dyDescent="0.25">
      <c r="M276" s="196"/>
      <c r="N276" s="197"/>
    </row>
    <row r="277" spans="13:14" x14ac:dyDescent="0.25">
      <c r="M277" s="196"/>
      <c r="N277" s="197"/>
    </row>
    <row r="278" spans="13:14" x14ac:dyDescent="0.25">
      <c r="M278" s="196"/>
      <c r="N278" s="197"/>
    </row>
    <row r="279" spans="13:14" x14ac:dyDescent="0.25">
      <c r="M279" s="196"/>
      <c r="N279" s="197"/>
    </row>
    <row r="280" spans="13:14" x14ac:dyDescent="0.25">
      <c r="M280" s="196"/>
      <c r="N280" s="197"/>
    </row>
    <row r="281" spans="13:14" x14ac:dyDescent="0.25">
      <c r="M281" s="196"/>
      <c r="N281" s="197"/>
    </row>
    <row r="282" spans="13:14" x14ac:dyDescent="0.25">
      <c r="M282" s="196"/>
      <c r="N282" s="197"/>
    </row>
    <row r="283" spans="13:14" x14ac:dyDescent="0.25">
      <c r="M283" s="196"/>
      <c r="N283" s="197"/>
    </row>
    <row r="284" spans="13:14" x14ac:dyDescent="0.25">
      <c r="M284" s="196"/>
      <c r="N284" s="197"/>
    </row>
    <row r="285" spans="13:14" x14ac:dyDescent="0.25">
      <c r="M285" s="196"/>
      <c r="N285" s="197"/>
    </row>
    <row r="286" spans="13:14" x14ac:dyDescent="0.25">
      <c r="M286" s="196"/>
      <c r="N286" s="197"/>
    </row>
    <row r="287" spans="13:14" x14ac:dyDescent="0.25">
      <c r="M287" s="196"/>
      <c r="N287" s="197"/>
    </row>
    <row r="288" spans="13:14" x14ac:dyDescent="0.25">
      <c r="M288" s="196"/>
      <c r="N288" s="197"/>
    </row>
    <row r="289" spans="13:14" x14ac:dyDescent="0.25">
      <c r="M289" s="196"/>
      <c r="N289" s="197"/>
    </row>
    <row r="290" spans="13:14" x14ac:dyDescent="0.25">
      <c r="M290" s="196"/>
      <c r="N290" s="197"/>
    </row>
    <row r="291" spans="13:14" x14ac:dyDescent="0.25">
      <c r="M291" s="196"/>
      <c r="N291" s="197"/>
    </row>
    <row r="292" spans="13:14" x14ac:dyDescent="0.25">
      <c r="M292" s="196"/>
      <c r="N292" s="197"/>
    </row>
    <row r="293" spans="13:14" x14ac:dyDescent="0.25">
      <c r="M293" s="196"/>
      <c r="N293" s="197"/>
    </row>
    <row r="294" spans="13:14" x14ac:dyDescent="0.25">
      <c r="M294" s="196"/>
      <c r="N294" s="197"/>
    </row>
    <row r="295" spans="13:14" x14ac:dyDescent="0.25">
      <c r="M295" s="196"/>
      <c r="N295" s="197"/>
    </row>
    <row r="296" spans="13:14" x14ac:dyDescent="0.25">
      <c r="M296" s="196"/>
      <c r="N296" s="197"/>
    </row>
    <row r="297" spans="13:14" x14ac:dyDescent="0.25">
      <c r="M297" s="196"/>
      <c r="N297" s="197"/>
    </row>
    <row r="298" spans="13:14" x14ac:dyDescent="0.25">
      <c r="M298" s="196"/>
      <c r="N298" s="197"/>
    </row>
    <row r="299" spans="13:14" x14ac:dyDescent="0.25">
      <c r="M299" s="196"/>
      <c r="N299" s="197"/>
    </row>
    <row r="300" spans="13:14" x14ac:dyDescent="0.25">
      <c r="M300" s="196"/>
      <c r="N300" s="197"/>
    </row>
    <row r="301" spans="13:14" x14ac:dyDescent="0.25">
      <c r="M301" s="196"/>
      <c r="N301" s="197"/>
    </row>
    <row r="302" spans="13:14" x14ac:dyDescent="0.25">
      <c r="M302" s="196"/>
      <c r="N302" s="197"/>
    </row>
    <row r="303" spans="13:14" x14ac:dyDescent="0.25">
      <c r="M303" s="196"/>
      <c r="N303" s="197"/>
    </row>
    <row r="304" spans="13:14" x14ac:dyDescent="0.25">
      <c r="M304" s="196"/>
      <c r="N304" s="197"/>
    </row>
    <row r="305" spans="13:14" x14ac:dyDescent="0.25">
      <c r="M305" s="196"/>
      <c r="N305" s="197"/>
    </row>
    <row r="306" spans="13:14" x14ac:dyDescent="0.25">
      <c r="M306" s="196"/>
      <c r="N306" s="197"/>
    </row>
    <row r="307" spans="13:14" x14ac:dyDescent="0.25">
      <c r="M307" s="196"/>
      <c r="N307" s="197"/>
    </row>
    <row r="308" spans="13:14" x14ac:dyDescent="0.25">
      <c r="M308" s="196"/>
      <c r="N308" s="197"/>
    </row>
    <row r="309" spans="13:14" x14ac:dyDescent="0.25">
      <c r="M309" s="196"/>
      <c r="N309" s="197"/>
    </row>
    <row r="310" spans="13:14" x14ac:dyDescent="0.25">
      <c r="M310" s="196"/>
      <c r="N310" s="197"/>
    </row>
    <row r="311" spans="13:14" x14ac:dyDescent="0.25">
      <c r="M311" s="196"/>
      <c r="N311" s="197"/>
    </row>
    <row r="312" spans="13:14" x14ac:dyDescent="0.25">
      <c r="M312" s="196"/>
      <c r="N312" s="197"/>
    </row>
    <row r="313" spans="13:14" x14ac:dyDescent="0.25">
      <c r="M313" s="196"/>
      <c r="N313" s="197"/>
    </row>
    <row r="314" spans="13:14" x14ac:dyDescent="0.25">
      <c r="M314" s="196"/>
      <c r="N314" s="197"/>
    </row>
    <row r="315" spans="13:14" x14ac:dyDescent="0.25">
      <c r="M315" s="196"/>
      <c r="N315" s="197"/>
    </row>
    <row r="316" spans="13:14" x14ac:dyDescent="0.25">
      <c r="M316" s="196"/>
      <c r="N316" s="197"/>
    </row>
    <row r="317" spans="13:14" x14ac:dyDescent="0.25">
      <c r="M317" s="196"/>
      <c r="N317" s="197"/>
    </row>
    <row r="318" spans="13:14" x14ac:dyDescent="0.25">
      <c r="M318" s="196"/>
      <c r="N318" s="197"/>
    </row>
    <row r="319" spans="13:14" x14ac:dyDescent="0.25">
      <c r="M319" s="196"/>
      <c r="N319" s="197"/>
    </row>
    <row r="320" spans="13:14" x14ac:dyDescent="0.25">
      <c r="M320" s="196"/>
      <c r="N320" s="197"/>
    </row>
    <row r="321" spans="13:14" x14ac:dyDescent="0.25">
      <c r="M321" s="196"/>
      <c r="N321" s="197"/>
    </row>
    <row r="322" spans="13:14" x14ac:dyDescent="0.25">
      <c r="M322" s="196"/>
      <c r="N322" s="197"/>
    </row>
    <row r="323" spans="13:14" x14ac:dyDescent="0.25">
      <c r="M323" s="196"/>
      <c r="N323" s="197"/>
    </row>
    <row r="324" spans="13:14" x14ac:dyDescent="0.25">
      <c r="M324" s="196"/>
      <c r="N324" s="197"/>
    </row>
    <row r="325" spans="13:14" x14ac:dyDescent="0.25">
      <c r="M325" s="196"/>
      <c r="N325" s="197"/>
    </row>
    <row r="326" spans="13:14" x14ac:dyDescent="0.25">
      <c r="M326" s="196"/>
      <c r="N326" s="197"/>
    </row>
    <row r="327" spans="13:14" x14ac:dyDescent="0.25">
      <c r="M327" s="196"/>
      <c r="N327" s="197"/>
    </row>
    <row r="328" spans="13:14" x14ac:dyDescent="0.25">
      <c r="M328" s="196"/>
      <c r="N328" s="197"/>
    </row>
    <row r="329" spans="13:14" x14ac:dyDescent="0.25">
      <c r="M329" s="196"/>
      <c r="N329" s="197"/>
    </row>
    <row r="330" spans="13:14" x14ac:dyDescent="0.25">
      <c r="M330" s="196"/>
      <c r="N330" s="197"/>
    </row>
    <row r="331" spans="13:14" x14ac:dyDescent="0.25">
      <c r="M331" s="196"/>
      <c r="N331" s="197"/>
    </row>
    <row r="332" spans="13:14" x14ac:dyDescent="0.25">
      <c r="M332" s="196"/>
      <c r="N332" s="197"/>
    </row>
    <row r="333" spans="13:14" x14ac:dyDescent="0.25">
      <c r="M333" s="196"/>
      <c r="N333" s="197"/>
    </row>
    <row r="334" spans="13:14" x14ac:dyDescent="0.25">
      <c r="M334" s="196"/>
      <c r="N334" s="197"/>
    </row>
    <row r="335" spans="13:14" x14ac:dyDescent="0.25">
      <c r="M335" s="196"/>
      <c r="N335" s="197"/>
    </row>
    <row r="336" spans="13:14" x14ac:dyDescent="0.25">
      <c r="M336" s="196"/>
      <c r="N336" s="197"/>
    </row>
    <row r="337" spans="13:14" x14ac:dyDescent="0.25">
      <c r="M337" s="196"/>
      <c r="N337" s="197"/>
    </row>
    <row r="338" spans="13:14" x14ac:dyDescent="0.25">
      <c r="M338" s="196"/>
      <c r="N338" s="197"/>
    </row>
    <row r="339" spans="13:14" x14ac:dyDescent="0.25">
      <c r="M339" s="196"/>
      <c r="N339" s="197"/>
    </row>
    <row r="340" spans="13:14" x14ac:dyDescent="0.25">
      <c r="M340" s="196"/>
      <c r="N340" s="197"/>
    </row>
    <row r="341" spans="13:14" x14ac:dyDescent="0.25">
      <c r="M341" s="196"/>
      <c r="N341" s="197"/>
    </row>
    <row r="342" spans="13:14" x14ac:dyDescent="0.25">
      <c r="M342" s="196"/>
      <c r="N342" s="197"/>
    </row>
    <row r="343" spans="13:14" x14ac:dyDescent="0.25">
      <c r="M343" s="196"/>
      <c r="N343" s="197"/>
    </row>
    <row r="344" spans="13:14" x14ac:dyDescent="0.25">
      <c r="M344" s="196"/>
      <c r="N344" s="197"/>
    </row>
    <row r="345" spans="13:14" x14ac:dyDescent="0.25">
      <c r="M345" s="196"/>
      <c r="N345" s="197"/>
    </row>
    <row r="346" spans="13:14" x14ac:dyDescent="0.25">
      <c r="M346" s="196"/>
      <c r="N346" s="197"/>
    </row>
    <row r="347" spans="13:14" x14ac:dyDescent="0.25">
      <c r="M347" s="196"/>
      <c r="N347" s="197"/>
    </row>
    <row r="348" spans="13:14" x14ac:dyDescent="0.25">
      <c r="M348" s="196"/>
      <c r="N348" s="197"/>
    </row>
    <row r="349" spans="13:14" x14ac:dyDescent="0.25">
      <c r="M349" s="196"/>
      <c r="N349" s="197"/>
    </row>
    <row r="350" spans="13:14" x14ac:dyDescent="0.25">
      <c r="M350" s="196"/>
      <c r="N350" s="197"/>
    </row>
    <row r="351" spans="13:14" x14ac:dyDescent="0.25">
      <c r="M351" s="196"/>
      <c r="N351" s="197"/>
    </row>
    <row r="352" spans="13:14" x14ac:dyDescent="0.25">
      <c r="M352" s="196"/>
      <c r="N352" s="197"/>
    </row>
    <row r="353" spans="13:14" x14ac:dyDescent="0.25">
      <c r="M353" s="196"/>
      <c r="N353" s="197"/>
    </row>
    <row r="354" spans="13:14" x14ac:dyDescent="0.25">
      <c r="M354" s="196"/>
      <c r="N354" s="197"/>
    </row>
    <row r="355" spans="13:14" x14ac:dyDescent="0.25">
      <c r="M355" s="196"/>
      <c r="N355" s="197"/>
    </row>
    <row r="356" spans="13:14" x14ac:dyDescent="0.25">
      <c r="M356" s="196"/>
      <c r="N356" s="197"/>
    </row>
    <row r="357" spans="13:14" x14ac:dyDescent="0.25">
      <c r="M357" s="196"/>
      <c r="N357" s="197"/>
    </row>
    <row r="358" spans="13:14" x14ac:dyDescent="0.25">
      <c r="M358" s="196"/>
      <c r="N358" s="197"/>
    </row>
    <row r="359" spans="13:14" x14ac:dyDescent="0.25">
      <c r="M359" s="196"/>
      <c r="N359" s="197"/>
    </row>
    <row r="360" spans="13:14" x14ac:dyDescent="0.25">
      <c r="M360" s="196"/>
      <c r="N360" s="197"/>
    </row>
    <row r="361" spans="13:14" x14ac:dyDescent="0.25">
      <c r="M361" s="196"/>
      <c r="N361" s="197"/>
    </row>
    <row r="362" spans="13:14" x14ac:dyDescent="0.25">
      <c r="M362" s="196"/>
      <c r="N362" s="197"/>
    </row>
    <row r="363" spans="13:14" x14ac:dyDescent="0.25">
      <c r="M363" s="196"/>
      <c r="N363" s="197"/>
    </row>
    <row r="364" spans="13:14" x14ac:dyDescent="0.25">
      <c r="M364" s="196"/>
      <c r="N364" s="197"/>
    </row>
    <row r="365" spans="13:14" x14ac:dyDescent="0.25">
      <c r="M365" s="196"/>
      <c r="N365" s="197"/>
    </row>
    <row r="366" spans="13:14" x14ac:dyDescent="0.25">
      <c r="M366" s="196"/>
      <c r="N366" s="197"/>
    </row>
    <row r="367" spans="13:14" x14ac:dyDescent="0.25">
      <c r="M367" s="196"/>
      <c r="N367" s="197"/>
    </row>
    <row r="368" spans="13:14" x14ac:dyDescent="0.25">
      <c r="M368" s="196"/>
      <c r="N368" s="197"/>
    </row>
    <row r="369" spans="13:14" x14ac:dyDescent="0.25">
      <c r="M369" s="196"/>
      <c r="N369" s="197"/>
    </row>
    <row r="370" spans="13:14" x14ac:dyDescent="0.25">
      <c r="M370" s="196"/>
      <c r="N370" s="197"/>
    </row>
    <row r="371" spans="13:14" x14ac:dyDescent="0.25">
      <c r="M371" s="196"/>
      <c r="N371" s="197"/>
    </row>
    <row r="372" spans="13:14" x14ac:dyDescent="0.25">
      <c r="M372" s="196"/>
      <c r="N372" s="197"/>
    </row>
    <row r="373" spans="13:14" x14ac:dyDescent="0.25">
      <c r="M373" s="196"/>
      <c r="N373" s="197"/>
    </row>
    <row r="374" spans="13:14" x14ac:dyDescent="0.25">
      <c r="M374" s="196"/>
      <c r="N374" s="197"/>
    </row>
    <row r="375" spans="13:14" x14ac:dyDescent="0.25">
      <c r="M375" s="196"/>
      <c r="N375" s="197"/>
    </row>
    <row r="376" spans="13:14" x14ac:dyDescent="0.25">
      <c r="M376" s="196"/>
      <c r="N376" s="197"/>
    </row>
    <row r="377" spans="13:14" x14ac:dyDescent="0.25">
      <c r="M377" s="196"/>
      <c r="N377" s="197"/>
    </row>
    <row r="378" spans="13:14" x14ac:dyDescent="0.25">
      <c r="M378" s="196"/>
      <c r="N378" s="197"/>
    </row>
    <row r="379" spans="13:14" x14ac:dyDescent="0.25">
      <c r="M379" s="196"/>
      <c r="N379" s="197"/>
    </row>
    <row r="380" spans="13:14" x14ac:dyDescent="0.25">
      <c r="M380" s="196"/>
      <c r="N380" s="197"/>
    </row>
    <row r="381" spans="13:14" x14ac:dyDescent="0.25">
      <c r="M381" s="196"/>
      <c r="N381" s="197"/>
    </row>
    <row r="382" spans="13:14" x14ac:dyDescent="0.25">
      <c r="M382" s="196"/>
      <c r="N382" s="197"/>
    </row>
    <row r="383" spans="13:14" x14ac:dyDescent="0.25">
      <c r="M383" s="196"/>
      <c r="N383" s="197"/>
    </row>
    <row r="384" spans="13:14" x14ac:dyDescent="0.25">
      <c r="M384" s="196"/>
      <c r="N384" s="197"/>
    </row>
    <row r="385" spans="13:14" x14ac:dyDescent="0.25">
      <c r="M385" s="196"/>
      <c r="N385" s="197"/>
    </row>
    <row r="386" spans="13:14" x14ac:dyDescent="0.25">
      <c r="M386" s="196"/>
      <c r="N386" s="197"/>
    </row>
    <row r="387" spans="13:14" x14ac:dyDescent="0.25">
      <c r="M387" s="196"/>
      <c r="N387" s="197"/>
    </row>
    <row r="388" spans="13:14" x14ac:dyDescent="0.25">
      <c r="M388" s="196"/>
      <c r="N388" s="197"/>
    </row>
    <row r="389" spans="13:14" x14ac:dyDescent="0.25">
      <c r="M389" s="196"/>
      <c r="N389" s="197"/>
    </row>
    <row r="390" spans="13:14" x14ac:dyDescent="0.25">
      <c r="M390" s="196"/>
      <c r="N390" s="197"/>
    </row>
    <row r="391" spans="13:14" x14ac:dyDescent="0.25">
      <c r="M391" s="196"/>
      <c r="N391" s="197"/>
    </row>
    <row r="392" spans="13:14" x14ac:dyDescent="0.25">
      <c r="M392" s="196"/>
      <c r="N392" s="197"/>
    </row>
    <row r="393" spans="13:14" x14ac:dyDescent="0.25">
      <c r="M393" s="196"/>
      <c r="N393" s="197"/>
    </row>
    <row r="394" spans="13:14" x14ac:dyDescent="0.25">
      <c r="M394" s="196"/>
      <c r="N394" s="197"/>
    </row>
    <row r="395" spans="13:14" x14ac:dyDescent="0.25">
      <c r="M395" s="196"/>
      <c r="N395" s="197"/>
    </row>
    <row r="396" spans="13:14" x14ac:dyDescent="0.25">
      <c r="M396" s="196"/>
      <c r="N396" s="197"/>
    </row>
    <row r="397" spans="13:14" x14ac:dyDescent="0.25">
      <c r="M397" s="196"/>
      <c r="N397" s="197"/>
    </row>
    <row r="398" spans="13:14" x14ac:dyDescent="0.25">
      <c r="M398" s="196"/>
      <c r="N398" s="197"/>
    </row>
    <row r="399" spans="13:14" x14ac:dyDescent="0.25">
      <c r="M399" s="196"/>
      <c r="N399" s="197"/>
    </row>
    <row r="400" spans="13:14" x14ac:dyDescent="0.25">
      <c r="M400" s="196"/>
      <c r="N400" s="197"/>
    </row>
    <row r="401" spans="13:14" x14ac:dyDescent="0.25">
      <c r="M401" s="196"/>
      <c r="N401" s="197"/>
    </row>
    <row r="402" spans="13:14" x14ac:dyDescent="0.25">
      <c r="M402" s="196"/>
      <c r="N402" s="197"/>
    </row>
    <row r="403" spans="13:14" x14ac:dyDescent="0.25">
      <c r="M403" s="196"/>
      <c r="N403" s="197"/>
    </row>
    <row r="404" spans="13:14" x14ac:dyDescent="0.25">
      <c r="M404" s="196"/>
      <c r="N404" s="197"/>
    </row>
    <row r="405" spans="13:14" x14ac:dyDescent="0.25">
      <c r="M405" s="196"/>
      <c r="N405" s="197"/>
    </row>
    <row r="406" spans="13:14" x14ac:dyDescent="0.25">
      <c r="M406" s="196"/>
      <c r="N406" s="197"/>
    </row>
    <row r="407" spans="13:14" x14ac:dyDescent="0.25">
      <c r="M407" s="196"/>
      <c r="N407" s="197"/>
    </row>
    <row r="408" spans="13:14" x14ac:dyDescent="0.25">
      <c r="M408" s="196"/>
      <c r="N408" s="197"/>
    </row>
    <row r="409" spans="13:14" x14ac:dyDescent="0.25">
      <c r="M409" s="196"/>
      <c r="N409" s="197"/>
    </row>
    <row r="410" spans="13:14" x14ac:dyDescent="0.25">
      <c r="M410" s="196"/>
      <c r="N410" s="197"/>
    </row>
    <row r="411" spans="13:14" x14ac:dyDescent="0.25">
      <c r="M411" s="196"/>
      <c r="N411" s="197"/>
    </row>
    <row r="412" spans="13:14" x14ac:dyDescent="0.25">
      <c r="M412" s="196"/>
      <c r="N412" s="197"/>
    </row>
    <row r="413" spans="13:14" x14ac:dyDescent="0.25">
      <c r="M413" s="196"/>
      <c r="N413" s="197"/>
    </row>
    <row r="414" spans="13:14" x14ac:dyDescent="0.25">
      <c r="M414" s="196"/>
      <c r="N414" s="197"/>
    </row>
    <row r="415" spans="13:14" x14ac:dyDescent="0.25">
      <c r="M415" s="196"/>
      <c r="N415" s="197"/>
    </row>
    <row r="416" spans="13:14" x14ac:dyDescent="0.25">
      <c r="M416" s="196"/>
      <c r="N416" s="197"/>
    </row>
    <row r="417" spans="13:14" x14ac:dyDescent="0.25">
      <c r="M417" s="196"/>
      <c r="N417" s="197"/>
    </row>
    <row r="418" spans="13:14" x14ac:dyDescent="0.25">
      <c r="M418" s="196"/>
      <c r="N418" s="197"/>
    </row>
    <row r="419" spans="13:14" x14ac:dyDescent="0.25">
      <c r="M419" s="196"/>
      <c r="N419" s="197"/>
    </row>
    <row r="420" spans="13:14" x14ac:dyDescent="0.25">
      <c r="M420" s="196"/>
      <c r="N420" s="197"/>
    </row>
    <row r="421" spans="13:14" x14ac:dyDescent="0.25">
      <c r="M421" s="196"/>
      <c r="N421" s="197"/>
    </row>
    <row r="422" spans="13:14" x14ac:dyDescent="0.25">
      <c r="M422" s="196"/>
      <c r="N422" s="197"/>
    </row>
    <row r="423" spans="13:14" x14ac:dyDescent="0.25">
      <c r="M423" s="196"/>
      <c r="N423" s="197"/>
    </row>
    <row r="424" spans="13:14" x14ac:dyDescent="0.25">
      <c r="M424" s="196"/>
      <c r="N424" s="197"/>
    </row>
    <row r="425" spans="13:14" x14ac:dyDescent="0.25">
      <c r="M425" s="196"/>
      <c r="N425" s="197"/>
    </row>
    <row r="426" spans="13:14" x14ac:dyDescent="0.25">
      <c r="M426" s="196"/>
      <c r="N426" s="197"/>
    </row>
    <row r="427" spans="13:14" x14ac:dyDescent="0.25">
      <c r="M427" s="196"/>
      <c r="N427" s="197"/>
    </row>
    <row r="428" spans="13:14" x14ac:dyDescent="0.25">
      <c r="M428" s="196"/>
      <c r="N428" s="197"/>
    </row>
    <row r="429" spans="13:14" x14ac:dyDescent="0.25">
      <c r="M429" s="196"/>
      <c r="N429" s="197"/>
    </row>
    <row r="430" spans="13:14" x14ac:dyDescent="0.25">
      <c r="M430" s="196"/>
      <c r="N430" s="197"/>
    </row>
    <row r="431" spans="13:14" x14ac:dyDescent="0.25">
      <c r="M431" s="196"/>
      <c r="N431" s="197"/>
    </row>
    <row r="432" spans="13:14" x14ac:dyDescent="0.25">
      <c r="M432" s="196"/>
      <c r="N432" s="197"/>
    </row>
    <row r="433" spans="13:14" x14ac:dyDescent="0.25">
      <c r="M433" s="196"/>
      <c r="N433" s="197"/>
    </row>
    <row r="434" spans="13:14" x14ac:dyDescent="0.25">
      <c r="M434" s="196"/>
      <c r="N434" s="197"/>
    </row>
    <row r="435" spans="13:14" x14ac:dyDescent="0.25">
      <c r="M435" s="196"/>
      <c r="N435" s="197"/>
    </row>
    <row r="436" spans="13:14" x14ac:dyDescent="0.25">
      <c r="M436" s="196"/>
      <c r="N436" s="197"/>
    </row>
    <row r="437" spans="13:14" x14ac:dyDescent="0.25">
      <c r="M437" s="196"/>
      <c r="N437" s="197"/>
    </row>
    <row r="438" spans="13:14" x14ac:dyDescent="0.25">
      <c r="M438" s="196"/>
      <c r="N438" s="197"/>
    </row>
    <row r="439" spans="13:14" x14ac:dyDescent="0.25">
      <c r="M439" s="196"/>
      <c r="N439" s="197"/>
    </row>
    <row r="440" spans="13:14" x14ac:dyDescent="0.25">
      <c r="M440" s="196"/>
      <c r="N440" s="197"/>
    </row>
    <row r="441" spans="13:14" x14ac:dyDescent="0.25">
      <c r="M441" s="196"/>
      <c r="N441" s="197"/>
    </row>
    <row r="442" spans="13:14" x14ac:dyDescent="0.25">
      <c r="M442" s="196"/>
      <c r="N442" s="197"/>
    </row>
    <row r="443" spans="13:14" x14ac:dyDescent="0.25">
      <c r="M443" s="196"/>
      <c r="N443" s="197"/>
    </row>
    <row r="444" spans="13:14" x14ac:dyDescent="0.25">
      <c r="M444" s="196"/>
      <c r="N444" s="197"/>
    </row>
    <row r="445" spans="13:14" x14ac:dyDescent="0.25">
      <c r="M445" s="196"/>
      <c r="N445" s="197"/>
    </row>
    <row r="446" spans="13:14" x14ac:dyDescent="0.25">
      <c r="M446" s="196"/>
      <c r="N446" s="197"/>
    </row>
    <row r="447" spans="13:14" x14ac:dyDescent="0.25">
      <c r="M447" s="196"/>
      <c r="N447" s="197"/>
    </row>
    <row r="448" spans="13:14" x14ac:dyDescent="0.25">
      <c r="M448" s="196"/>
      <c r="N448" s="197"/>
    </row>
    <row r="449" spans="13:14" x14ac:dyDescent="0.25">
      <c r="M449" s="196"/>
      <c r="N449" s="197"/>
    </row>
    <row r="450" spans="13:14" x14ac:dyDescent="0.25">
      <c r="M450" s="196"/>
      <c r="N450" s="197"/>
    </row>
    <row r="451" spans="13:14" x14ac:dyDescent="0.25">
      <c r="M451" s="196"/>
      <c r="N451" s="197"/>
    </row>
    <row r="452" spans="13:14" x14ac:dyDescent="0.25">
      <c r="M452" s="196"/>
      <c r="N452" s="197"/>
    </row>
    <row r="453" spans="13:14" x14ac:dyDescent="0.25">
      <c r="M453" s="196"/>
      <c r="N453" s="197"/>
    </row>
    <row r="454" spans="13:14" x14ac:dyDescent="0.25">
      <c r="M454" s="196"/>
      <c r="N454" s="197"/>
    </row>
    <row r="455" spans="13:14" x14ac:dyDescent="0.25">
      <c r="M455" s="196"/>
      <c r="N455" s="197"/>
    </row>
    <row r="456" spans="13:14" x14ac:dyDescent="0.25">
      <c r="M456" s="196"/>
      <c r="N456" s="197"/>
    </row>
    <row r="457" spans="13:14" x14ac:dyDescent="0.25">
      <c r="M457" s="196"/>
      <c r="N457" s="197"/>
    </row>
    <row r="458" spans="13:14" x14ac:dyDescent="0.25">
      <c r="M458" s="196"/>
      <c r="N458" s="197"/>
    </row>
    <row r="459" spans="13:14" x14ac:dyDescent="0.25">
      <c r="M459" s="196"/>
      <c r="N459" s="197"/>
    </row>
    <row r="460" spans="13:14" x14ac:dyDescent="0.25">
      <c r="M460" s="196"/>
      <c r="N460" s="197"/>
    </row>
    <row r="461" spans="13:14" x14ac:dyDescent="0.25">
      <c r="M461" s="196"/>
      <c r="N461" s="197"/>
    </row>
    <row r="462" spans="13:14" x14ac:dyDescent="0.25">
      <c r="M462" s="196"/>
      <c r="N462" s="197"/>
    </row>
    <row r="463" spans="13:14" x14ac:dyDescent="0.25">
      <c r="M463" s="196"/>
      <c r="N463" s="197"/>
    </row>
    <row r="464" spans="13:14" x14ac:dyDescent="0.25">
      <c r="M464" s="196"/>
      <c r="N464" s="197"/>
    </row>
    <row r="465" spans="13:14" x14ac:dyDescent="0.25">
      <c r="M465" s="196"/>
      <c r="N465" s="197"/>
    </row>
    <row r="466" spans="13:14" x14ac:dyDescent="0.25">
      <c r="M466" s="196"/>
      <c r="N466" s="197"/>
    </row>
    <row r="467" spans="13:14" x14ac:dyDescent="0.25">
      <c r="M467" s="196"/>
      <c r="N467" s="197"/>
    </row>
    <row r="468" spans="13:14" x14ac:dyDescent="0.25">
      <c r="M468" s="196"/>
      <c r="N468" s="197"/>
    </row>
    <row r="469" spans="13:14" x14ac:dyDescent="0.25">
      <c r="M469" s="196"/>
      <c r="N469" s="197"/>
    </row>
    <row r="470" spans="13:14" x14ac:dyDescent="0.25">
      <c r="M470" s="196"/>
      <c r="N470" s="197"/>
    </row>
    <row r="471" spans="13:14" x14ac:dyDescent="0.25">
      <c r="M471" s="196"/>
      <c r="N471" s="197"/>
    </row>
    <row r="472" spans="13:14" x14ac:dyDescent="0.25">
      <c r="M472" s="196"/>
      <c r="N472" s="197"/>
    </row>
    <row r="473" spans="13:14" x14ac:dyDescent="0.25">
      <c r="M473" s="196"/>
      <c r="N473" s="197"/>
    </row>
    <row r="474" spans="13:14" x14ac:dyDescent="0.25">
      <c r="M474" s="196"/>
      <c r="N474" s="197"/>
    </row>
    <row r="475" spans="13:14" x14ac:dyDescent="0.25">
      <c r="M475" s="196"/>
      <c r="N475" s="197"/>
    </row>
    <row r="476" spans="13:14" x14ac:dyDescent="0.25">
      <c r="M476" s="196"/>
      <c r="N476" s="197"/>
    </row>
    <row r="477" spans="13:14" x14ac:dyDescent="0.25">
      <c r="M477" s="196"/>
      <c r="N477" s="197"/>
    </row>
    <row r="478" spans="13:14" x14ac:dyDescent="0.25">
      <c r="M478" s="196"/>
      <c r="N478" s="197"/>
    </row>
    <row r="479" spans="13:14" x14ac:dyDescent="0.25">
      <c r="M479" s="196"/>
      <c r="N479" s="197"/>
    </row>
    <row r="480" spans="13:14" x14ac:dyDescent="0.25">
      <c r="M480" s="196"/>
      <c r="N480" s="197"/>
    </row>
    <row r="481" spans="13:14" x14ac:dyDescent="0.25">
      <c r="M481" s="196"/>
      <c r="N481" s="197"/>
    </row>
    <row r="482" spans="13:14" x14ac:dyDescent="0.25">
      <c r="M482" s="196"/>
      <c r="N482" s="197"/>
    </row>
    <row r="483" spans="13:14" x14ac:dyDescent="0.25">
      <c r="M483" s="196"/>
      <c r="N483" s="197"/>
    </row>
    <row r="484" spans="13:14" x14ac:dyDescent="0.25">
      <c r="M484" s="196"/>
      <c r="N484" s="197"/>
    </row>
    <row r="485" spans="13:14" x14ac:dyDescent="0.25">
      <c r="M485" s="196"/>
      <c r="N485" s="197"/>
    </row>
    <row r="486" spans="13:14" x14ac:dyDescent="0.25">
      <c r="M486" s="196"/>
      <c r="N486" s="197"/>
    </row>
    <row r="487" spans="13:14" x14ac:dyDescent="0.25">
      <c r="M487" s="196"/>
      <c r="N487" s="197"/>
    </row>
    <row r="488" spans="13:14" x14ac:dyDescent="0.25">
      <c r="M488" s="196"/>
      <c r="N488" s="197"/>
    </row>
    <row r="489" spans="13:14" x14ac:dyDescent="0.25">
      <c r="M489" s="196"/>
      <c r="N489" s="197"/>
    </row>
    <row r="490" spans="13:14" x14ac:dyDescent="0.25">
      <c r="M490" s="196"/>
      <c r="N490" s="197"/>
    </row>
    <row r="491" spans="13:14" x14ac:dyDescent="0.25">
      <c r="M491" s="196"/>
      <c r="N491" s="197"/>
    </row>
    <row r="492" spans="13:14" x14ac:dyDescent="0.25">
      <c r="M492" s="196"/>
      <c r="N492" s="197"/>
    </row>
    <row r="493" spans="13:14" x14ac:dyDescent="0.25">
      <c r="M493" s="196"/>
      <c r="N493" s="197"/>
    </row>
    <row r="494" spans="13:14" x14ac:dyDescent="0.25">
      <c r="M494" s="196"/>
      <c r="N494" s="197"/>
    </row>
    <row r="495" spans="13:14" x14ac:dyDescent="0.25">
      <c r="M495" s="196"/>
      <c r="N495" s="197"/>
    </row>
    <row r="496" spans="13:14" x14ac:dyDescent="0.25">
      <c r="M496" s="196"/>
      <c r="N496" s="197"/>
    </row>
    <row r="497" spans="13:14" x14ac:dyDescent="0.25">
      <c r="M497" s="196"/>
      <c r="N497" s="197"/>
    </row>
    <row r="498" spans="13:14" x14ac:dyDescent="0.25">
      <c r="M498" s="196"/>
      <c r="N498" s="197"/>
    </row>
    <row r="499" spans="13:14" x14ac:dyDescent="0.25">
      <c r="M499" s="196"/>
      <c r="N499" s="197"/>
    </row>
    <row r="500" spans="13:14" x14ac:dyDescent="0.25">
      <c r="M500" s="196"/>
      <c r="N500" s="197"/>
    </row>
    <row r="501" spans="13:14" x14ac:dyDescent="0.25">
      <c r="M501" s="196"/>
      <c r="N501" s="197"/>
    </row>
    <row r="502" spans="13:14" x14ac:dyDescent="0.25">
      <c r="M502" s="196"/>
      <c r="N502" s="197"/>
    </row>
  </sheetData>
  <autoFilter ref="A10:K10"/>
  <mergeCells count="6">
    <mergeCell ref="P6:P8"/>
    <mergeCell ref="I1:J1"/>
    <mergeCell ref="M5:O5"/>
    <mergeCell ref="M6:M8"/>
    <mergeCell ref="N6:N8"/>
    <mergeCell ref="O6:O8"/>
  </mergeCell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kovarik</cp:lastModifiedBy>
  <cp:lastPrinted>2014-08-19T11:29:23Z</cp:lastPrinted>
  <dcterms:created xsi:type="dcterms:W3CDTF">2014-03-25T12:30:43Z</dcterms:created>
  <dcterms:modified xsi:type="dcterms:W3CDTF">2014-09-01T13:13:42Z</dcterms:modified>
</cp:coreProperties>
</file>